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11760" windowHeight="5850" tabRatio="847"/>
  </bookViews>
  <sheets>
    <sheet name="Cover" sheetId="9" r:id="rId1"/>
    <sheet name="Subsidy Summary" sheetId="16" r:id="rId2"/>
    <sheet name="Benchmark Revenue and expense" sheetId="19" r:id="rId3"/>
    <sheet name="Operating &amp; Prop Tax Subsidy" sheetId="14" r:id="rId4"/>
    <sheet name="RGI Subsidy" sheetId="20" r:id="rId5"/>
  </sheets>
  <externalReferences>
    <externalReference r:id="rId6"/>
  </externalReferences>
  <definedNames>
    <definedName name="CorpName">[1]Identification!$C$11</definedName>
    <definedName name="_xlnm.Print_Area" localSheetId="2">'Benchmark Revenue and expense'!$A$1:$K$56</definedName>
    <definedName name="_xlnm.Print_Area" localSheetId="0">Cover!$A$1:$L$40</definedName>
    <definedName name="_xlnm.Print_Area" localSheetId="3">'Operating &amp; Prop Tax Subsidy'!$A$1:$G$36</definedName>
    <definedName name="_xlnm.Print_Area" localSheetId="4">'RGI Subsidy'!$A$1:$M$47</definedName>
    <definedName name="_xlnm.Print_Area" localSheetId="1">'Subsidy Summary'!$A$1:$G$26</definedName>
    <definedName name="YearEnd">[1]Identification!$G$11</definedName>
  </definedNames>
  <calcPr calcId="152511"/>
</workbook>
</file>

<file path=xl/calcChain.xml><?xml version="1.0" encoding="utf-8"?>
<calcChain xmlns="http://schemas.openxmlformats.org/spreadsheetml/2006/main">
  <c r="G19" i="14" l="1"/>
  <c r="G15" i="14"/>
  <c r="D33" i="14" l="1"/>
  <c r="G33" i="14" s="1"/>
  <c r="D9" i="14"/>
  <c r="G9" i="14" s="1"/>
  <c r="G17" i="14" s="1"/>
  <c r="G21" i="14" l="1"/>
  <c r="J53" i="19" l="1"/>
  <c r="J51" i="19"/>
  <c r="J49" i="19"/>
  <c r="J47" i="19"/>
  <c r="H43" i="19"/>
  <c r="J43" i="19" s="1"/>
  <c r="J41" i="19"/>
  <c r="J39" i="19"/>
  <c r="J55" i="19" s="1"/>
  <c r="J25" i="19"/>
  <c r="H18" i="19"/>
  <c r="J18" i="19" s="1"/>
  <c r="G18" i="19"/>
  <c r="F15" i="19"/>
  <c r="J13" i="19"/>
  <c r="J11" i="19"/>
  <c r="J15" i="19" s="1"/>
  <c r="J23" i="19" s="1"/>
  <c r="J28" i="19" s="1"/>
  <c r="N20" i="19" l="1"/>
  <c r="O19" i="19"/>
  <c r="Q19" i="19" s="1"/>
  <c r="O18" i="19"/>
  <c r="Q18" i="19" s="1"/>
  <c r="Q20" i="19" s="1"/>
  <c r="J33" i="20" l="1"/>
  <c r="C33" i="20"/>
  <c r="I31" i="20"/>
  <c r="L31" i="20" s="1"/>
  <c r="F31" i="20"/>
  <c r="F30" i="20"/>
  <c r="I30" i="20" s="1"/>
  <c r="L30" i="20" s="1"/>
  <c r="F29" i="20"/>
  <c r="I29" i="20" s="1"/>
  <c r="L29" i="20" s="1"/>
  <c r="F28" i="20"/>
  <c r="I28" i="20" s="1"/>
  <c r="L28" i="20" s="1"/>
  <c r="F27" i="20"/>
  <c r="I27" i="20" s="1"/>
  <c r="L27" i="20" s="1"/>
  <c r="F26" i="20"/>
  <c r="I26" i="20" s="1"/>
  <c r="L26" i="20" s="1"/>
  <c r="F25" i="20"/>
  <c r="I25" i="20" s="1"/>
  <c r="L25" i="20" s="1"/>
  <c r="F24" i="20"/>
  <c r="I24" i="20" s="1"/>
  <c r="L24" i="20" s="1"/>
  <c r="F23" i="20"/>
  <c r="I23" i="20" s="1"/>
  <c r="L23" i="20" s="1"/>
  <c r="F22" i="20"/>
  <c r="I22" i="20" s="1"/>
  <c r="L22" i="20" s="1"/>
  <c r="F21" i="20"/>
  <c r="I21" i="20" s="1"/>
  <c r="L21" i="20" s="1"/>
  <c r="F20" i="20"/>
  <c r="I20" i="20" s="1"/>
  <c r="L20" i="20" s="1"/>
  <c r="F19" i="20"/>
  <c r="I19" i="20" s="1"/>
  <c r="L19" i="20" s="1"/>
  <c r="F18" i="20"/>
  <c r="I18" i="20" s="1"/>
  <c r="L18" i="20" s="1"/>
  <c r="F17" i="20"/>
  <c r="I17" i="20" s="1"/>
  <c r="L17" i="20" s="1"/>
  <c r="F16" i="20"/>
  <c r="I16" i="20" s="1"/>
  <c r="L16" i="20" s="1"/>
  <c r="I15" i="20"/>
  <c r="L15" i="20" s="1"/>
  <c r="F15" i="20"/>
  <c r="F14" i="20"/>
  <c r="I14" i="20" s="1"/>
  <c r="L14" i="20" s="1"/>
  <c r="F13" i="20"/>
  <c r="I13" i="20" s="1"/>
  <c r="L13" i="20" s="1"/>
  <c r="F12" i="20"/>
  <c r="I12" i="20" s="1"/>
  <c r="L12" i="20" s="1"/>
  <c r="F10" i="20"/>
  <c r="I10" i="20" s="1"/>
  <c r="L10" i="20" s="1"/>
  <c r="F9" i="20"/>
  <c r="I9" i="20" s="1"/>
  <c r="L9" i="20" s="1"/>
  <c r="F8" i="20"/>
  <c r="I8" i="20" s="1"/>
  <c r="L8" i="20" s="1"/>
  <c r="L33" i="20" l="1"/>
  <c r="L35" i="20" s="1"/>
  <c r="L39" i="20" s="1"/>
  <c r="G15" i="16" l="1"/>
  <c r="G13" i="16" l="1"/>
  <c r="G25" i="16" l="1"/>
  <c r="G17" i="16" l="1"/>
  <c r="G19" i="16" l="1"/>
  <c r="G21" i="16" s="1"/>
</calcChain>
</file>

<file path=xl/sharedStrings.xml><?xml version="1.0" encoding="utf-8"?>
<sst xmlns="http://schemas.openxmlformats.org/spreadsheetml/2006/main" count="274" uniqueCount="203">
  <si>
    <t>Total</t>
  </si>
  <si>
    <t>Units</t>
  </si>
  <si>
    <t xml:space="preserve"> </t>
  </si>
  <si>
    <t>IDENTIFICATION</t>
  </si>
  <si>
    <t>Page 1</t>
  </si>
  <si>
    <t>Year ended</t>
  </si>
  <si>
    <t>Corporation address</t>
  </si>
  <si>
    <t xml:space="preserve"> Mailing address</t>
  </si>
  <si>
    <t>Contact name</t>
  </si>
  <si>
    <t>Position</t>
  </si>
  <si>
    <t>Telephone number</t>
  </si>
  <si>
    <t>BOARD OF DIRECTORS</t>
  </si>
  <si>
    <t>Resident Y/N</t>
  </si>
  <si>
    <t>C</t>
  </si>
  <si>
    <t>F</t>
  </si>
  <si>
    <t>E</t>
  </si>
  <si>
    <t>D</t>
  </si>
  <si>
    <t>B</t>
  </si>
  <si>
    <t>A</t>
  </si>
  <si>
    <t>Line</t>
  </si>
  <si>
    <t>Estimated</t>
  </si>
  <si>
    <t>Subsidy Estimate Summary</t>
  </si>
  <si>
    <t>Corporation name</t>
  </si>
  <si>
    <t>ESTIMATED RENT GEARED to INCOME SUBSIDY</t>
  </si>
  <si>
    <t>Page 2</t>
  </si>
  <si>
    <t>ESTIMATED PROPERTY TAX SUBSIDY</t>
  </si>
  <si>
    <t xml:space="preserve">Monthly </t>
  </si>
  <si>
    <t xml:space="preserve">Mortgage </t>
  </si>
  <si>
    <t>Payment</t>
  </si>
  <si>
    <t>Annual</t>
  </si>
  <si>
    <t>Non Shelter or</t>
  </si>
  <si>
    <t>Sector Support</t>
  </si>
  <si>
    <t>Portion of</t>
  </si>
  <si>
    <t>Mortgage</t>
  </si>
  <si>
    <t>(A x 12)</t>
  </si>
  <si>
    <t>(B - C)</t>
  </si>
  <si>
    <t>Subsidy</t>
  </si>
  <si>
    <t>Last Actual</t>
  </si>
  <si>
    <t>Final Property</t>
  </si>
  <si>
    <t>Tax Bill</t>
  </si>
  <si>
    <t>Taxes</t>
  </si>
  <si>
    <t>Increase in</t>
  </si>
  <si>
    <t>Property Tax</t>
  </si>
  <si>
    <t>Estimated %</t>
  </si>
  <si>
    <t>Percentage</t>
  </si>
  <si>
    <t>Non Shelter</t>
  </si>
  <si>
    <t>Property taxes</t>
  </si>
  <si>
    <t>Property tax</t>
  </si>
  <si>
    <t>(C - D)</t>
  </si>
  <si>
    <t>((A x B) + A)</t>
  </si>
  <si>
    <t>Total Required Subsidy Payment</t>
  </si>
  <si>
    <t>Subsidy Information:</t>
  </si>
  <si>
    <t>D = A + B + C</t>
  </si>
  <si>
    <t>E = D / 12</t>
  </si>
  <si>
    <t>Actual</t>
  </si>
  <si>
    <t>Page 3</t>
  </si>
  <si>
    <t>Notes:</t>
  </si>
  <si>
    <t xml:space="preserve">Rent </t>
  </si>
  <si>
    <t>Index</t>
  </si>
  <si>
    <t>Indexed  Rent</t>
  </si>
  <si>
    <t>Required Monthly Subsidy Payment</t>
  </si>
  <si>
    <t xml:space="preserve">E </t>
  </si>
  <si>
    <t>OPERATING SUBSIDY CALCULATION</t>
  </si>
  <si>
    <t>Revenue</t>
  </si>
  <si>
    <t>Indexed Rent</t>
  </si>
  <si>
    <t>1a</t>
  </si>
  <si>
    <t>2a</t>
  </si>
  <si>
    <t>G =</t>
  </si>
  <si>
    <t>Operating Cost</t>
  </si>
  <si>
    <t>G</t>
  </si>
  <si>
    <t>H</t>
  </si>
  <si>
    <t>I</t>
  </si>
  <si>
    <t>E=</t>
  </si>
  <si>
    <t xml:space="preserve"> Total Apartment Rent Revenue </t>
  </si>
  <si>
    <t xml:space="preserve"> Total Townhouse Rent Revenue</t>
  </si>
  <si>
    <t xml:space="preserve">   Non - Rental Revenue</t>
  </si>
  <si>
    <t>1b</t>
  </si>
  <si>
    <t>2b</t>
  </si>
  <si>
    <t>Step 1: The Calculation of G</t>
  </si>
  <si>
    <t>1c</t>
  </si>
  <si>
    <t>2c</t>
  </si>
  <si>
    <t>G=</t>
  </si>
  <si>
    <t>Shelter</t>
  </si>
  <si>
    <t>Costs</t>
  </si>
  <si>
    <t>Step 4: The Calculation of Operating Subsidy</t>
  </si>
  <si>
    <t>Less:</t>
  </si>
  <si>
    <t>Add:</t>
  </si>
  <si>
    <t>The formula to calculate the operating subsidy is E + F - G from the Social Housing Reform Act</t>
  </si>
  <si>
    <t>E  =</t>
  </si>
  <si>
    <t>Bedroom</t>
  </si>
  <si>
    <t xml:space="preserve">Unit </t>
  </si>
  <si>
    <t>The Lesser of</t>
  </si>
  <si>
    <t>Size</t>
  </si>
  <si>
    <t>Type</t>
  </si>
  <si>
    <t xml:space="preserve">Market </t>
  </si>
  <si>
    <t>Number</t>
  </si>
  <si>
    <t>Annual Rent</t>
  </si>
  <si>
    <t>Apartment or Townhouse</t>
  </si>
  <si>
    <t>Market Rent</t>
  </si>
  <si>
    <t>(Per Unit)</t>
  </si>
  <si>
    <t>Rent</t>
  </si>
  <si>
    <t>of RGI</t>
  </si>
  <si>
    <t>for RGI Units</t>
  </si>
  <si>
    <t>( A or T)</t>
  </si>
  <si>
    <t>(Lesser of F or G Per Unit)</t>
  </si>
  <si>
    <t>(H x I x 12)</t>
  </si>
  <si>
    <t xml:space="preserve">J </t>
  </si>
  <si>
    <t>Totals</t>
  </si>
  <si>
    <t>K</t>
  </si>
  <si>
    <t>Estimated Annual Rent for Rent Geared-to-Income Units</t>
  </si>
  <si>
    <t>K = (Sum of Lines 1 to 24)</t>
  </si>
  <si>
    <t>Less: Estimated Revenue from Rent Geared-to-Income Tenants/Members</t>
  </si>
  <si>
    <t>L</t>
  </si>
  <si>
    <t>Total Estimated Rent Geared-to-Income Subsidy</t>
  </si>
  <si>
    <t>M = (L minus K)</t>
  </si>
  <si>
    <t>M</t>
  </si>
  <si>
    <t>Indexed</t>
  </si>
  <si>
    <t>Page 4</t>
  </si>
  <si>
    <t>(2a + 2b=2c)</t>
  </si>
  <si>
    <t>SUBSIDY ESTIMATE - SECTION B</t>
  </si>
  <si>
    <t>Estimated Operating Subsidy - Fill out Section A - Page Number 2 and 3</t>
  </si>
  <si>
    <t>Estimated Property Tax Subsidy - Fill out Section B - Page Number 3</t>
  </si>
  <si>
    <t>Estimated Rent Geared to Income Subsidy - Fill out Section C - Page Number 4</t>
  </si>
  <si>
    <t>To Complete Section A, please turn to page 3 or click on next tab located at bottom of page (for e-version users)</t>
  </si>
  <si>
    <t>Required Annual Capital Reserve Contribution</t>
  </si>
  <si>
    <t xml:space="preserve">Market Rent </t>
  </si>
  <si>
    <t xml:space="preserve">   Vacancy Loss</t>
  </si>
  <si>
    <r>
      <t xml:space="preserve">Note: </t>
    </r>
    <r>
      <rPr>
        <i/>
        <sz val="10"/>
        <rFont val="Century Schoolbook"/>
        <family val="1"/>
      </rPr>
      <t xml:space="preserve">To calculate bad debt for Projects with mixed units use the rent index calculations for Vacancy Loss (above) </t>
    </r>
  </si>
  <si>
    <t xml:space="preserve"> Indexed </t>
  </si>
  <si>
    <t>Cost</t>
  </si>
  <si>
    <t>Benchmark Expenses</t>
  </si>
  <si>
    <t>Total Indexed Benchmark Operating Costs</t>
  </si>
  <si>
    <t>Total Indexed Benchmarked Revenue</t>
  </si>
  <si>
    <t xml:space="preserve">Total Operating Subsidy                  </t>
  </si>
  <si>
    <t>A + B - C  =</t>
  </si>
  <si>
    <t>Benchmarked</t>
  </si>
  <si>
    <t>F =</t>
  </si>
  <si>
    <t>Total Shelter Mortgage Costs</t>
  </si>
  <si>
    <t>Step 3 : The Calculation of F</t>
  </si>
  <si>
    <t>OPERATING SUBSIDY CALCULATION CONT'D</t>
  </si>
  <si>
    <t>Step 2: The Calculation of E</t>
  </si>
  <si>
    <r>
      <t xml:space="preserve">              Total Indexed Benchmark Operating Costs </t>
    </r>
    <r>
      <rPr>
        <b/>
        <sz val="8"/>
        <rFont val="Century Schoolbook"/>
        <family val="1"/>
      </rPr>
      <t>(Sum of Line 7 through 13)</t>
    </r>
    <r>
      <rPr>
        <b/>
        <sz val="12"/>
        <rFont val="Century Schoolbook"/>
        <family val="1"/>
      </rPr>
      <t xml:space="preserve"> </t>
    </r>
  </si>
  <si>
    <t xml:space="preserve">Operating Subsidy  =  E + F - G                                            </t>
  </si>
  <si>
    <t>Enter the amount in Column E on the Subsidy Estimate Summary Line B - Page Number 1</t>
  </si>
  <si>
    <t>Enter the amount in line M on the Subsidy Estimate Summary Line C - Page Number 1</t>
  </si>
  <si>
    <t>MANAGEMENT DECLARATION</t>
  </si>
  <si>
    <t>I declare that, to the best of my knowledge and belief, the information provided in this Subsidy Estimate is true and correct.</t>
  </si>
  <si>
    <t>Signature</t>
  </si>
  <si>
    <t>Name</t>
  </si>
  <si>
    <t>Date</t>
  </si>
  <si>
    <t xml:space="preserve">                   </t>
  </si>
  <si>
    <t xml:space="preserve">Administration and Maintenance Expense </t>
  </si>
  <si>
    <t>Insurance Expense</t>
  </si>
  <si>
    <t>Bad Debt Expense</t>
  </si>
  <si>
    <t>Hydro Expense</t>
  </si>
  <si>
    <t>Water Expense</t>
  </si>
  <si>
    <t>Heat Expense</t>
  </si>
  <si>
    <t>Capital Reserve</t>
  </si>
  <si>
    <t>Total Benchmark Rental Revenue</t>
  </si>
  <si>
    <r>
      <t xml:space="preserve">        Total Net Rental Revenue Line </t>
    </r>
    <r>
      <rPr>
        <b/>
        <sz val="10"/>
        <rFont val="Century Schoolbook"/>
        <family val="1"/>
      </rPr>
      <t>(2c - 3)</t>
    </r>
  </si>
  <si>
    <r>
      <t xml:space="preserve">                 Total Indexed Benchmark Revenue </t>
    </r>
    <r>
      <rPr>
        <b/>
        <sz val="8"/>
        <rFont val="Century Schoolbook"/>
        <family val="1"/>
      </rPr>
      <t>Line (4 + 5)</t>
    </r>
  </si>
  <si>
    <t>County of Simcoe</t>
  </si>
  <si>
    <t>Main Line (705) 726-9300</t>
  </si>
  <si>
    <t>Finance and Administration</t>
  </si>
  <si>
    <t>Toll Free 1-866-893-9300</t>
  </si>
  <si>
    <t>1110 Highway 26,</t>
  </si>
  <si>
    <t>Fax (705) 726-1605</t>
  </si>
  <si>
    <t>simcoe.ca</t>
  </si>
  <si>
    <t>4. Columns A to J must be filled out with each different rent charge on a separate line.</t>
  </si>
  <si>
    <t>5. Indexed Rent (column F) has been rounded to zero decimal places.</t>
  </si>
  <si>
    <t>1 BD</t>
  </si>
  <si>
    <t>2 BD</t>
  </si>
  <si>
    <t>3 BD</t>
  </si>
  <si>
    <t>T</t>
  </si>
  <si>
    <t>4 BD</t>
  </si>
  <si>
    <t>SUBSIDY APPROVAL - Section  A</t>
  </si>
  <si>
    <t>0.00%</t>
  </si>
  <si>
    <t>(1a + 1b = 1c)</t>
  </si>
  <si>
    <r>
      <t>Note:</t>
    </r>
    <r>
      <rPr>
        <i/>
        <sz val="10"/>
        <rFont val="Century Schoolbook"/>
        <family val="1"/>
      </rPr>
      <t xml:space="preserve"> For Projects with mixed units use market rent index calculations below  for Column B and D  </t>
    </r>
  </si>
  <si>
    <r>
      <t xml:space="preserve">Mixed units market rent index calculation: </t>
    </r>
    <r>
      <rPr>
        <b/>
        <i/>
        <sz val="10"/>
        <rFont val="Century Schoolbook"/>
        <family val="1"/>
      </rPr>
      <t>weighted average</t>
    </r>
    <r>
      <rPr>
        <i/>
        <sz val="10"/>
        <rFont val="Century Schoolbook"/>
        <family val="1"/>
      </rPr>
      <t xml:space="preserve"> of apartment index and townhouse index</t>
    </r>
  </si>
  <si>
    <t>SUBSIDY APPROVAL - Section A Cont'd</t>
  </si>
  <si>
    <t>SUBSIDY APPROVAL - SECTION C</t>
  </si>
  <si>
    <t>(A x (1+B))</t>
  </si>
  <si>
    <t>(D X (1+E))</t>
  </si>
  <si>
    <t>(D x (1+E))</t>
  </si>
  <si>
    <t>***PLEASE ENTER INDICES AS A %</t>
  </si>
  <si>
    <t>For Provincial Reform Providers that have both apartments and townhouses the Market Rent Index entered should be a weighted average of the two indices</t>
  </si>
  <si>
    <t># OF UNITS</t>
  </si>
  <si>
    <t>% OF TOTAL UNITS</t>
  </si>
  <si>
    <t>2015 INDICES</t>
  </si>
  <si>
    <t>APT</t>
  </si>
  <si>
    <t>TWN</t>
  </si>
  <si>
    <t>Weighted average, enter this % for both apartment and townhouse Market Rent Indices.  This % will also be used for the RGI Subsidy calculation.</t>
  </si>
  <si>
    <t xml:space="preserve">From the 2016 Subsidy Approval </t>
  </si>
  <si>
    <t>From the 2016 Subsidy Approval</t>
  </si>
  <si>
    <t>2017 Property</t>
  </si>
  <si>
    <t>2017 Indexed Rent</t>
  </si>
  <si>
    <t>or 2017 Market Rent</t>
  </si>
  <si>
    <t>For example:</t>
  </si>
  <si>
    <t>2. Column E is the Market Rent Index issued by SHSC, please enter as the percentage posted for the Corporation's District.</t>
  </si>
  <si>
    <t>1. Please refer to the prior year Subsidy Approval to fill out column D.</t>
  </si>
  <si>
    <t>3. For Providers that have a mixture of apartments and townhouses the market rent index is a weighted average of the apartment index and townhouse index.</t>
  </si>
  <si>
    <t>Midhurst, ON   L9X 1N6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</si>
</sst>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$&quot;#,##0;\-&quot;$&quot;#,##0"/>
    <numFmt numFmtId="165" formatCode="&quot;$&quot;#,##0.00;\-&quot;$&quot;#,##0.00"/>
    <numFmt numFmtId="166" formatCode="_-* #,##0_-;\-* #,##0_-;_-* &quot;-&quot;_-;_-@_-"/>
    <numFmt numFmtId="167" formatCode="_-* #,##0.00_-;\-* #,##0.00_-;_-* &quot;-&quot;??_-;_-@_-"/>
    <numFmt numFmtId="168" formatCode="_-* #,##0_-;\-* #,##0_-;_-* &quot;-&quot;??_-;_-@_-"/>
    <numFmt numFmtId="169" formatCode="0.0"/>
    <numFmt numFmtId="170" formatCode="_-* #,##0.0000_-;\-* #,##0.0000_-;_-* &quot;-&quot;????_-;_-@_-"/>
    <numFmt numFmtId="171" formatCode="&quot;$&quot;#,##0"/>
    <numFmt numFmtId="172" formatCode="&quot;$&quot;#,##0.00"/>
    <numFmt numFmtId="173" formatCode="#,##0_ ;\-#,##0\ "/>
    <numFmt numFmtId="174" formatCode="0.000"/>
    <numFmt numFmtId="175" formatCode="#,##0.0_ ;\-#,##0.0\ "/>
    <numFmt numFmtId="176" formatCode="[$-409]d\-mmm\-yy;@"/>
    <numFmt numFmtId="177" formatCode="0.0%"/>
  </numFmts>
  <fonts count="55" x14ac:knownFonts="1">
    <font>
      <sz val="12"/>
      <name val="Century Schoolbook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Century Schoolbook"/>
      <family val="1"/>
    </font>
    <font>
      <sz val="9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2"/>
      <name val="Century Schoolbook"/>
      <family val="1"/>
    </font>
    <font>
      <sz val="12"/>
      <color indexed="8"/>
      <name val="Arial"/>
      <family val="2"/>
    </font>
    <font>
      <sz val="12"/>
      <name val="Century Schoolbook"/>
      <family val="1"/>
    </font>
    <font>
      <b/>
      <sz val="12"/>
      <color indexed="8"/>
      <name val="Century Schoolbook"/>
      <family val="1"/>
    </font>
    <font>
      <sz val="8"/>
      <name val="Century Schoolbook"/>
      <family val="1"/>
    </font>
    <font>
      <i/>
      <sz val="12"/>
      <name val="Century Schoolbook"/>
      <family val="1"/>
    </font>
    <font>
      <b/>
      <i/>
      <sz val="12"/>
      <name val="Arial"/>
      <family val="2"/>
    </font>
    <font>
      <b/>
      <i/>
      <sz val="10"/>
      <name val="Century Schoolbook"/>
      <family val="1"/>
    </font>
    <font>
      <i/>
      <sz val="10"/>
      <name val="Century Schoolbook"/>
      <family val="1"/>
    </font>
    <font>
      <sz val="10"/>
      <name val="Century Schoolbook"/>
      <family val="1"/>
    </font>
    <font>
      <b/>
      <sz val="8"/>
      <name val="Arial"/>
      <family val="2"/>
    </font>
    <font>
      <b/>
      <sz val="10"/>
      <name val="Century Schoolbook"/>
      <family val="1"/>
    </font>
    <font>
      <b/>
      <sz val="8"/>
      <name val="Century Schoolbook"/>
      <family val="1"/>
    </font>
    <font>
      <i/>
      <sz val="8"/>
      <name val="Arial"/>
      <family val="2"/>
    </font>
    <font>
      <b/>
      <u/>
      <sz val="12"/>
      <name val="Century Schoolbook"/>
      <family val="1"/>
    </font>
    <font>
      <i/>
      <sz val="12"/>
      <name val="Arial"/>
      <family val="2"/>
    </font>
    <font>
      <b/>
      <sz val="11"/>
      <name val="Century Schoolbook"/>
      <family val="1"/>
    </font>
    <font>
      <b/>
      <sz val="9"/>
      <name val="Century Schoolbook"/>
      <family val="1"/>
    </font>
    <font>
      <b/>
      <sz val="9"/>
      <name val="Arial"/>
      <family val="2"/>
    </font>
    <font>
      <b/>
      <i/>
      <sz val="12"/>
      <name val="Century Schoolbook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Century Schoolbook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1"/>
      <color indexed="12"/>
      <name val="Arial"/>
      <family val="2"/>
    </font>
    <font>
      <sz val="12"/>
      <color indexed="12"/>
      <name val="Century Schoolbook"/>
      <family val="1"/>
    </font>
    <font>
      <sz val="12"/>
      <color indexed="12"/>
      <name val="Arial"/>
      <family val="2"/>
    </font>
    <font>
      <sz val="12"/>
      <name val="Century Schoolbook"/>
      <family val="1"/>
    </font>
    <font>
      <b/>
      <sz val="26"/>
      <name val="Century Schoolbook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167" fontId="16" fillId="0" borderId="0" applyFont="0" applyFill="0" applyBorder="0" applyAlignment="0" applyProtection="0"/>
    <xf numFmtId="0" fontId="16" fillId="0" borderId="0"/>
    <xf numFmtId="9" fontId="53" fillId="0" borderId="0" applyFont="0" applyFill="0" applyBorder="0" applyAlignment="0" applyProtection="0"/>
  </cellStyleXfs>
  <cellXfs count="463">
    <xf numFmtId="0" fontId="0" fillId="0" borderId="0" xfId="0"/>
    <xf numFmtId="0" fontId="2" fillId="2" borderId="8" xfId="0" applyNumberFormat="1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left" vertical="center"/>
    </xf>
    <xf numFmtId="0" fontId="17" fillId="0" borderId="0" xfId="2" applyFont="1"/>
    <xf numFmtId="0" fontId="12" fillId="0" borderId="0" xfId="2" applyFont="1"/>
    <xf numFmtId="0" fontId="16" fillId="0" borderId="0" xfId="2"/>
    <xf numFmtId="168" fontId="16" fillId="0" borderId="0" xfId="1" applyNumberFormat="1"/>
    <xf numFmtId="0" fontId="16" fillId="0" borderId="2" xfId="2" applyBorder="1"/>
    <xf numFmtId="168" fontId="16" fillId="0" borderId="3" xfId="1" applyNumberFormat="1" applyBorder="1"/>
    <xf numFmtId="0" fontId="12" fillId="0" borderId="4" xfId="2" applyFont="1" applyBorder="1"/>
    <xf numFmtId="0" fontId="16" fillId="0" borderId="0" xfId="2" applyBorder="1"/>
    <xf numFmtId="168" fontId="16" fillId="0" borderId="5" xfId="1" applyNumberFormat="1" applyBorder="1"/>
    <xf numFmtId="0" fontId="16" fillId="0" borderId="6" xfId="2" applyBorder="1"/>
    <xf numFmtId="0" fontId="20" fillId="0" borderId="1" xfId="2" applyFont="1" applyBorder="1"/>
    <xf numFmtId="166" fontId="11" fillId="0" borderId="5" xfId="1" applyNumberFormat="1" applyFont="1" applyBorder="1"/>
    <xf numFmtId="0" fontId="16" fillId="0" borderId="0" xfId="2" applyFont="1" applyBorder="1"/>
    <xf numFmtId="0" fontId="11" fillId="0" borderId="0" xfId="2" applyFont="1" applyAlignment="1">
      <alignment horizontal="right"/>
    </xf>
    <xf numFmtId="0" fontId="22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8" fillId="0" borderId="4" xfId="2" applyFont="1" applyBorder="1"/>
    <xf numFmtId="0" fontId="8" fillId="0" borderId="0" xfId="2" applyFont="1" applyBorder="1"/>
    <xf numFmtId="0" fontId="15" fillId="0" borderId="0" xfId="2" applyFont="1" applyBorder="1" applyAlignment="1">
      <alignment horizontal="center"/>
    </xf>
    <xf numFmtId="164" fontId="11" fillId="0" borderId="12" xfId="1" applyNumberFormat="1" applyFont="1" applyFill="1" applyBorder="1"/>
    <xf numFmtId="164" fontId="11" fillId="0" borderId="9" xfId="1" applyNumberFormat="1" applyFont="1" applyFill="1" applyBorder="1"/>
    <xf numFmtId="164" fontId="11" fillId="0" borderId="9" xfId="1" applyNumberFormat="1" applyFont="1" applyBorder="1"/>
    <xf numFmtId="164" fontId="8" fillId="3" borderId="12" xfId="1" applyNumberFormat="1" applyFont="1" applyFill="1" applyBorder="1"/>
    <xf numFmtId="164" fontId="11" fillId="0" borderId="3" xfId="1" applyNumberFormat="1" applyFont="1" applyBorder="1"/>
    <xf numFmtId="0" fontId="16" fillId="0" borderId="4" xfId="2" applyBorder="1"/>
    <xf numFmtId="0" fontId="5" fillId="0" borderId="0" xfId="2" applyFont="1" applyAlignment="1">
      <alignment horizontal="center"/>
    </xf>
    <xf numFmtId="0" fontId="16" fillId="0" borderId="7" xfId="2" applyBorder="1"/>
    <xf numFmtId="166" fontId="11" fillId="0" borderId="12" xfId="1" applyNumberFormat="1" applyFont="1" applyBorder="1"/>
    <xf numFmtId="168" fontId="16" fillId="0" borderId="1" xfId="1" applyNumberFormat="1" applyBorder="1"/>
    <xf numFmtId="0" fontId="16" fillId="0" borderId="3" xfId="2" applyBorder="1"/>
    <xf numFmtId="0" fontId="16" fillId="0" borderId="0" xfId="2" applyFont="1" applyBorder="1" applyAlignment="1">
      <alignment horizontal="center"/>
    </xf>
    <xf numFmtId="168" fontId="16" fillId="0" borderId="15" xfId="1" applyNumberFormat="1" applyBorder="1"/>
    <xf numFmtId="0" fontId="46" fillId="0" borderId="0" xfId="0" applyFont="1" applyAlignment="1"/>
    <xf numFmtId="0" fontId="47" fillId="0" borderId="0" xfId="0" applyFont="1" applyAlignment="1"/>
    <xf numFmtId="0" fontId="47" fillId="0" borderId="0" xfId="0" applyFont="1" applyBorder="1" applyAlignment="1"/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0" fillId="0" borderId="2" xfId="2" applyFont="1" applyBorder="1"/>
    <xf numFmtId="0" fontId="12" fillId="0" borderId="0" xfId="2" applyFont="1" applyBorder="1"/>
    <xf numFmtId="168" fontId="16" fillId="0" borderId="2" xfId="1" applyNumberFormat="1" applyBorder="1"/>
    <xf numFmtId="168" fontId="16" fillId="0" borderId="6" xfId="1" applyNumberFormat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4" fillId="6" borderId="24" xfId="0" applyNumberFormat="1" applyFont="1" applyFill="1" applyBorder="1" applyAlignment="1">
      <alignment vertical="center"/>
    </xf>
    <xf numFmtId="0" fontId="2" fillId="6" borderId="24" xfId="0" applyNumberFormat="1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vertical="center"/>
    </xf>
    <xf numFmtId="0" fontId="9" fillId="6" borderId="2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2" borderId="26" xfId="0" applyNumberFormat="1" applyFont="1" applyFill="1" applyBorder="1" applyAlignment="1">
      <alignment vertical="center"/>
    </xf>
    <xf numFmtId="0" fontId="2" fillId="2" borderId="27" xfId="0" applyNumberFormat="1" applyFont="1" applyFill="1" applyBorder="1" applyAlignment="1">
      <alignment vertical="center"/>
    </xf>
    <xf numFmtId="0" fontId="2" fillId="2" borderId="28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0" fillId="6" borderId="8" xfId="0" applyNumberFormat="1" applyFill="1" applyBorder="1" applyAlignment="1">
      <alignment vertical="center"/>
    </xf>
    <xf numFmtId="0" fontId="0" fillId="6" borderId="9" xfId="0" applyNumberFormat="1" applyFill="1" applyBorder="1" applyAlignment="1">
      <alignment vertical="center"/>
    </xf>
    <xf numFmtId="0" fontId="0" fillId="2" borderId="27" xfId="0" applyNumberFormat="1" applyFill="1" applyBorder="1" applyAlignment="1">
      <alignment vertical="center"/>
    </xf>
    <xf numFmtId="0" fontId="2" fillId="2" borderId="29" xfId="0" applyNumberFormat="1" applyFont="1" applyFill="1" applyBorder="1" applyAlignment="1">
      <alignment vertical="center"/>
    </xf>
    <xf numFmtId="0" fontId="0" fillId="2" borderId="28" xfId="0" applyNumberFormat="1" applyFill="1" applyBorder="1" applyAlignment="1">
      <alignment vertical="center"/>
    </xf>
    <xf numFmtId="0" fontId="2" fillId="2" borderId="30" xfId="0" applyNumberFormat="1" applyFont="1" applyFill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5" fillId="2" borderId="14" xfId="0" applyNumberFormat="1" applyFon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25" fillId="7" borderId="12" xfId="0" applyNumberFormat="1" applyFont="1" applyFill="1" applyBorder="1" applyAlignment="1" applyProtection="1">
      <alignment vertical="center"/>
      <protection locked="0"/>
    </xf>
    <xf numFmtId="168" fontId="16" fillId="0" borderId="0" xfId="1" applyNumberFormat="1" applyBorder="1" applyAlignment="1">
      <alignment vertical="center"/>
    </xf>
    <xf numFmtId="0" fontId="16" fillId="0" borderId="0" xfId="2" applyBorder="1" applyAlignment="1">
      <alignment vertical="center"/>
    </xf>
    <xf numFmtId="168" fontId="16" fillId="0" borderId="4" xfId="1" applyNumberForma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6" fillId="0" borderId="5" xfId="2" applyBorder="1" applyAlignment="1">
      <alignment vertical="center"/>
    </xf>
    <xf numFmtId="0" fontId="23" fillId="7" borderId="31" xfId="0" applyNumberFormat="1" applyFont="1" applyFill="1" applyBorder="1" applyAlignment="1" applyProtection="1">
      <alignment vertical="center"/>
      <protection locked="0"/>
    </xf>
    <xf numFmtId="0" fontId="23" fillId="7" borderId="32" xfId="0" applyNumberFormat="1" applyFont="1" applyFill="1" applyBorder="1" applyAlignment="1" applyProtection="1">
      <alignment vertical="center"/>
      <protection locked="0"/>
    </xf>
    <xf numFmtId="0" fontId="23" fillId="7" borderId="33" xfId="0" applyNumberFormat="1" applyFont="1" applyFill="1" applyBorder="1" applyAlignment="1" applyProtection="1">
      <alignment vertical="center"/>
      <protection locked="0"/>
    </xf>
    <xf numFmtId="0" fontId="24" fillId="7" borderId="31" xfId="0" applyNumberFormat="1" applyFont="1" applyFill="1" applyBorder="1" applyAlignment="1" applyProtection="1">
      <alignment vertical="center"/>
      <protection locked="0"/>
    </xf>
    <xf numFmtId="0" fontId="24" fillId="7" borderId="32" xfId="0" applyNumberFormat="1" applyFont="1" applyFill="1" applyBorder="1" applyAlignment="1" applyProtection="1">
      <alignment vertical="center"/>
      <protection locked="0"/>
    </xf>
    <xf numFmtId="0" fontId="24" fillId="7" borderId="34" xfId="0" applyNumberFormat="1" applyFont="1" applyFill="1" applyBorder="1" applyAlignment="1" applyProtection="1">
      <alignment vertical="center"/>
      <protection locked="0"/>
    </xf>
    <xf numFmtId="0" fontId="24" fillId="7" borderId="35" xfId="0" applyNumberFormat="1" applyFont="1" applyFill="1" applyBorder="1" applyAlignment="1" applyProtection="1">
      <alignment vertical="center"/>
      <protection locked="0"/>
    </xf>
    <xf numFmtId="0" fontId="24" fillId="7" borderId="3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5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2" xfId="0" applyNumberFormat="1" applyFont="1" applyFill="1" applyBorder="1" applyAlignment="1">
      <alignment horizontal="left" vertical="center"/>
    </xf>
    <xf numFmtId="0" fontId="0" fillId="0" borderId="2" xfId="0" applyNumberForma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1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3" fillId="0" borderId="2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17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66" fontId="11" fillId="0" borderId="12" xfId="0" applyNumberFormat="1" applyFont="1" applyBorder="1" applyAlignment="1" applyProtection="1">
      <alignment horizontal="right" vertical="center"/>
      <protection locked="0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171" fontId="52" fillId="0" borderId="12" xfId="0" applyNumberFormat="1" applyFont="1" applyBorder="1" applyAlignment="1" applyProtection="1">
      <alignment horizontal="center" vertical="center"/>
      <protection locked="0"/>
    </xf>
    <xf numFmtId="171" fontId="11" fillId="0" borderId="12" xfId="0" applyNumberFormat="1" applyFont="1" applyBorder="1" applyAlignment="1" applyProtection="1">
      <alignment horizontal="center" vertical="center"/>
      <protection locked="0"/>
    </xf>
    <xf numFmtId="171" fontId="7" fillId="0" borderId="0" xfId="0" applyNumberFormat="1" applyFont="1" applyFill="1" applyBorder="1" applyAlignment="1" applyProtection="1">
      <alignment horizontal="center" vertical="center"/>
      <protection locked="0"/>
    </xf>
    <xf numFmtId="171" fontId="52" fillId="0" borderId="12" xfId="0" applyNumberFormat="1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>
      <alignment horizontal="center" vertical="center"/>
    </xf>
    <xf numFmtId="169" fontId="52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6" fontId="11" fillId="0" borderId="11" xfId="0" applyNumberFormat="1" applyFont="1" applyBorder="1" applyAlignment="1" applyProtection="1">
      <alignment horizontal="right" vertical="center"/>
      <protection locked="0"/>
    </xf>
    <xf numFmtId="166" fontId="11" fillId="0" borderId="1" xfId="0" applyNumberFormat="1" applyFont="1" applyBorder="1" applyAlignment="1">
      <alignment horizontal="right" vertical="center"/>
    </xf>
    <xf numFmtId="166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6" fontId="11" fillId="0" borderId="2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6" fontId="11" fillId="0" borderId="2" xfId="0" applyNumberFormat="1" applyFont="1" applyFill="1" applyBorder="1" applyAlignment="1">
      <alignment vertical="center"/>
    </xf>
    <xf numFmtId="170" fontId="11" fillId="0" borderId="2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center" vertical="center"/>
    </xf>
    <xf numFmtId="166" fontId="11" fillId="4" borderId="18" xfId="0" applyNumberFormat="1" applyFont="1" applyFill="1" applyBorder="1" applyAlignment="1">
      <alignment vertical="center"/>
    </xf>
    <xf numFmtId="166" fontId="11" fillId="4" borderId="19" xfId="0" applyNumberFormat="1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175" fontId="12" fillId="0" borderId="21" xfId="0" applyNumberFormat="1" applyFont="1" applyBorder="1" applyAlignment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164" fontId="11" fillId="0" borderId="22" xfId="0" applyNumberFormat="1" applyFont="1" applyFill="1" applyBorder="1" applyAlignment="1">
      <alignment horizontal="center" vertical="center"/>
    </xf>
    <xf numFmtId="171" fontId="0" fillId="0" borderId="0" xfId="0" applyNumberFormat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4" fontId="29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165" fontId="37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2" fontId="17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43" fillId="0" borderId="14" xfId="0" applyFont="1" applyFill="1" applyBorder="1" applyAlignment="1">
      <alignment vertical="center"/>
    </xf>
    <xf numFmtId="0" fontId="45" fillId="0" borderId="8" xfId="0" applyFont="1" applyFill="1" applyBorder="1" applyAlignment="1">
      <alignment vertical="center"/>
    </xf>
    <xf numFmtId="0" fontId="44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72" fontId="50" fillId="0" borderId="12" xfId="0" applyNumberFormat="1" applyFont="1" applyFill="1" applyBorder="1" applyAlignment="1" applyProtection="1">
      <alignment horizontal="center" vertical="center"/>
      <protection locked="0"/>
    </xf>
    <xf numFmtId="172" fontId="12" fillId="0" borderId="12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172" fontId="19" fillId="0" borderId="12" xfId="0" applyNumberFormat="1" applyFont="1" applyFill="1" applyBorder="1" applyAlignment="1">
      <alignment horizontal="center" vertical="center"/>
    </xf>
    <xf numFmtId="172" fontId="12" fillId="0" borderId="15" xfId="0" applyNumberFormat="1" applyFont="1" applyFill="1" applyBorder="1" applyAlignment="1">
      <alignment horizontal="left" vertical="center"/>
    </xf>
    <xf numFmtId="172" fontId="12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172" fontId="19" fillId="0" borderId="7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vertical="center"/>
    </xf>
    <xf numFmtId="172" fontId="44" fillId="0" borderId="6" xfId="0" applyNumberFormat="1" applyFont="1" applyFill="1" applyBorder="1" applyAlignment="1">
      <alignment horizontal="center" vertical="center"/>
    </xf>
    <xf numFmtId="172" fontId="19" fillId="0" borderId="6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72" fontId="19" fillId="0" borderId="5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left" vertical="center"/>
    </xf>
    <xf numFmtId="172" fontId="15" fillId="0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72" fontId="15" fillId="0" borderId="0" xfId="0" applyNumberFormat="1" applyFont="1" applyFill="1" applyBorder="1" applyAlignment="1">
      <alignment horizontal="center" vertical="center"/>
    </xf>
    <xf numFmtId="172" fontId="15" fillId="0" borderId="4" xfId="0" applyNumberFormat="1" applyFont="1" applyFill="1" applyBorder="1" applyAlignment="1">
      <alignment horizontal="center" vertical="center"/>
    </xf>
    <xf numFmtId="172" fontId="12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172" fontId="19" fillId="0" borderId="8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43" fillId="0" borderId="4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1" fontId="50" fillId="0" borderId="12" xfId="0" applyNumberFormat="1" applyFont="1" applyBorder="1" applyAlignment="1" applyProtection="1">
      <alignment horizontal="center" vertical="center"/>
      <protection locked="0"/>
    </xf>
    <xf numFmtId="9" fontId="12" fillId="0" borderId="12" xfId="0" applyNumberFormat="1" applyFont="1" applyBorder="1" applyAlignment="1" applyProtection="1">
      <alignment horizontal="center" vertical="center"/>
      <protection locked="0"/>
    </xf>
    <xf numFmtId="171" fontId="12" fillId="0" borderId="12" xfId="0" applyNumberFormat="1" applyFont="1" applyBorder="1" applyAlignment="1">
      <alignment horizontal="center" vertical="center"/>
    </xf>
    <xf numFmtId="171" fontId="1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2" xfId="0" applyFont="1" applyFill="1" applyBorder="1" applyAlignment="1">
      <alignment vertical="center"/>
    </xf>
    <xf numFmtId="0" fontId="44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1" fontId="50" fillId="0" borderId="12" xfId="0" applyNumberFormat="1" applyFont="1" applyFill="1" applyBorder="1" applyAlignment="1">
      <alignment horizontal="center" vertical="center"/>
    </xf>
    <xf numFmtId="174" fontId="50" fillId="0" borderId="12" xfId="0" applyNumberFormat="1" applyFont="1" applyFill="1" applyBorder="1" applyAlignment="1">
      <alignment horizontal="center" vertical="center"/>
    </xf>
    <xf numFmtId="171" fontId="12" fillId="0" borderId="1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71" fontId="11" fillId="0" borderId="8" xfId="0" applyNumberFormat="1" applyFont="1" applyFill="1" applyBorder="1" applyAlignment="1">
      <alignment horizontal="center" vertical="center"/>
    </xf>
    <xf numFmtId="171" fontId="12" fillId="0" borderId="12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71" fontId="12" fillId="0" borderId="2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17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4" fontId="12" fillId="0" borderId="12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1" fillId="0" borderId="6" xfId="0" applyFont="1" applyBorder="1" applyAlignment="1">
      <alignment horizontal="left" vertical="center"/>
    </xf>
    <xf numFmtId="0" fontId="32" fillId="0" borderId="7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71" fontId="11" fillId="0" borderId="22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9" fillId="0" borderId="2" xfId="0" applyFont="1" applyFill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center" vertical="center"/>
    </xf>
    <xf numFmtId="171" fontId="32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6" fontId="11" fillId="0" borderId="12" xfId="0" applyNumberFormat="1" applyFont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>
      <alignment vertical="center"/>
    </xf>
    <xf numFmtId="0" fontId="23" fillId="2" borderId="9" xfId="0" applyFont="1" applyFill="1" applyBorder="1" applyAlignment="1">
      <alignment horizontal="right" vertical="center"/>
    </xf>
    <xf numFmtId="0" fontId="45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171" fontId="50" fillId="0" borderId="11" xfId="0" applyNumberFormat="1" applyFont="1" applyFill="1" applyBorder="1" applyAlignment="1">
      <alignment horizontal="center" vertical="center"/>
    </xf>
    <xf numFmtId="174" fontId="50" fillId="0" borderId="11" xfId="0" applyNumberFormat="1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vertical="center"/>
    </xf>
    <xf numFmtId="0" fontId="51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vertical="center"/>
    </xf>
    <xf numFmtId="171" fontId="38" fillId="0" borderId="6" xfId="0" applyNumberFormat="1" applyFont="1" applyFill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43" fillId="0" borderId="8" xfId="0" applyFont="1" applyFill="1" applyBorder="1" applyAlignment="1">
      <alignment vertical="center"/>
    </xf>
    <xf numFmtId="171" fontId="50" fillId="0" borderId="12" xfId="0" applyNumberFormat="1" applyFont="1" applyFill="1" applyBorder="1" applyAlignment="1" applyProtection="1">
      <alignment horizontal="center" vertical="center"/>
      <protection locked="0"/>
    </xf>
    <xf numFmtId="0" fontId="45" fillId="0" borderId="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5" fontId="8" fillId="0" borderId="12" xfId="1" applyNumberFormat="1" applyFont="1" applyBorder="1"/>
    <xf numFmtId="10" fontId="15" fillId="0" borderId="13" xfId="0" applyNumberFormat="1" applyFont="1" applyBorder="1" applyAlignment="1">
      <alignment horizontal="center" vertical="center" wrapText="1"/>
    </xf>
    <xf numFmtId="10" fontId="50" fillId="0" borderId="12" xfId="3" applyNumberFormat="1" applyFont="1" applyFill="1" applyBorder="1" applyAlignment="1">
      <alignment horizontal="center" vertical="center"/>
    </xf>
    <xf numFmtId="10" fontId="12" fillId="0" borderId="12" xfId="3" applyNumberFormat="1" applyFont="1" applyBorder="1" applyAlignment="1">
      <alignment horizontal="center" vertical="center"/>
    </xf>
    <xf numFmtId="10" fontId="50" fillId="0" borderId="11" xfId="3" applyNumberFormat="1" applyFont="1" applyFill="1" applyBorder="1" applyAlignment="1">
      <alignment horizontal="center" vertical="center"/>
    </xf>
    <xf numFmtId="10" fontId="12" fillId="0" borderId="12" xfId="3" applyNumberFormat="1" applyFont="1" applyFill="1" applyBorder="1" applyAlignment="1">
      <alignment horizontal="center" vertical="center"/>
    </xf>
    <xf numFmtId="10" fontId="12" fillId="0" borderId="13" xfId="0" applyNumberFormat="1" applyFont="1" applyBorder="1" applyAlignment="1">
      <alignment horizontal="center" vertical="center"/>
    </xf>
    <xf numFmtId="10" fontId="52" fillId="0" borderId="12" xfId="3" applyNumberFormat="1" applyFont="1" applyBorder="1" applyAlignment="1" applyProtection="1">
      <alignment horizontal="center" vertical="center"/>
      <protection locked="0"/>
    </xf>
    <xf numFmtId="0" fontId="23" fillId="0" borderId="0" xfId="0" applyFont="1"/>
    <xf numFmtId="177" fontId="0" fillId="0" borderId="0" xfId="3" applyNumberFormat="1" applyFont="1"/>
    <xf numFmtId="174" fontId="0" fillId="0" borderId="0" xfId="0" applyNumberFormat="1"/>
    <xf numFmtId="0" fontId="0" fillId="0" borderId="0" xfId="0" applyAlignment="1">
      <alignment horizontal="center"/>
    </xf>
    <xf numFmtId="9" fontId="0" fillId="0" borderId="0" xfId="3" applyNumberFormat="1" applyFont="1" applyAlignment="1">
      <alignment horizontal="center"/>
    </xf>
    <xf numFmtId="0" fontId="23" fillId="0" borderId="0" xfId="0" applyFont="1" applyAlignment="1">
      <alignment horizontal="center"/>
    </xf>
    <xf numFmtId="177" fontId="23" fillId="0" borderId="6" xfId="3" applyNumberFormat="1" applyFont="1" applyBorder="1"/>
    <xf numFmtId="0" fontId="0" fillId="0" borderId="2" xfId="0" applyBorder="1" applyAlignment="1">
      <alignment horizontal="center"/>
    </xf>
    <xf numFmtId="10" fontId="0" fillId="0" borderId="0" xfId="3" applyNumberFormat="1" applyFont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10" fontId="23" fillId="0" borderId="0" xfId="0" applyNumberFormat="1" applyFont="1" applyBorder="1" applyAlignment="1">
      <alignment vertical="center"/>
    </xf>
    <xf numFmtId="10" fontId="23" fillId="0" borderId="0" xfId="0" applyNumberFormat="1" applyFont="1" applyFill="1" applyBorder="1" applyAlignment="1">
      <alignment vertical="center"/>
    </xf>
    <xf numFmtId="0" fontId="17" fillId="0" borderId="0" xfId="0" applyFont="1"/>
    <xf numFmtId="0" fontId="15" fillId="0" borderId="6" xfId="0" applyFont="1" applyFill="1" applyBorder="1" applyAlignment="1">
      <alignment vertical="center"/>
    </xf>
    <xf numFmtId="0" fontId="25" fillId="7" borderId="14" xfId="0" applyNumberFormat="1" applyFont="1" applyFill="1" applyBorder="1" applyAlignment="1" applyProtection="1">
      <alignment horizontal="left" vertical="center"/>
      <protection locked="0"/>
    </xf>
    <xf numFmtId="0" fontId="25" fillId="7" borderId="8" xfId="0" applyNumberFormat="1" applyFont="1" applyFill="1" applyBorder="1" applyAlignment="1" applyProtection="1">
      <alignment horizontal="left" vertical="center"/>
      <protection locked="0"/>
    </xf>
    <xf numFmtId="0" fontId="25" fillId="7" borderId="9" xfId="0" applyNumberFormat="1" applyFont="1" applyFill="1" applyBorder="1" applyAlignment="1" applyProtection="1">
      <alignment horizontal="left" vertical="center"/>
      <protection locked="0"/>
    </xf>
    <xf numFmtId="176" fontId="41" fillId="0" borderId="14" xfId="2" applyNumberFormat="1" applyFont="1" applyBorder="1" applyAlignment="1">
      <alignment horizontal="center" vertical="center"/>
    </xf>
    <xf numFmtId="176" fontId="41" fillId="0" borderId="9" xfId="2" applyNumberFormat="1" applyFont="1" applyBorder="1" applyAlignment="1">
      <alignment horizontal="center" vertical="center"/>
    </xf>
    <xf numFmtId="0" fontId="41" fillId="0" borderId="14" xfId="2" applyFont="1" applyBorder="1" applyAlignment="1">
      <alignment horizontal="center" vertical="center"/>
    </xf>
    <xf numFmtId="0" fontId="41" fillId="0" borderId="8" xfId="2" applyFont="1" applyBorder="1" applyAlignment="1">
      <alignment horizontal="center" vertical="center"/>
    </xf>
    <xf numFmtId="0" fontId="41" fillId="0" borderId="9" xfId="2" applyFont="1" applyBorder="1" applyAlignment="1">
      <alignment horizontal="center" vertical="center"/>
    </xf>
    <xf numFmtId="0" fontId="26" fillId="7" borderId="1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NumberFormat="1" applyFont="1" applyFill="1" applyBorder="1" applyAlignment="1" applyProtection="1">
      <alignment horizontal="left" vertical="center"/>
      <protection locked="0"/>
    </xf>
    <xf numFmtId="0" fontId="26" fillId="7" borderId="9" xfId="0" applyNumberFormat="1" applyFont="1" applyFill="1" applyBorder="1" applyAlignment="1" applyProtection="1">
      <alignment horizontal="left" vertical="center"/>
      <protection locked="0"/>
    </xf>
    <xf numFmtId="168" fontId="41" fillId="0" borderId="14" xfId="1" applyNumberFormat="1" applyFont="1" applyBorder="1" applyAlignment="1">
      <alignment horizontal="center" vertical="center"/>
    </xf>
    <xf numFmtId="168" fontId="41" fillId="0" borderId="8" xfId="1" applyNumberFormat="1" applyFont="1" applyBorder="1" applyAlignment="1">
      <alignment horizontal="center" vertical="center"/>
    </xf>
    <xf numFmtId="168" fontId="41" fillId="0" borderId="9" xfId="1" applyNumberFormat="1" applyFont="1" applyBorder="1" applyAlignment="1">
      <alignment horizontal="center" vertical="center"/>
    </xf>
    <xf numFmtId="166" fontId="11" fillId="0" borderId="12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7" borderId="1" xfId="0" applyNumberFormat="1" applyFont="1" applyFill="1" applyBorder="1" applyAlignment="1" applyProtection="1">
      <alignment horizontal="left" vertical="center"/>
      <protection locked="0"/>
    </xf>
    <xf numFmtId="0" fontId="25" fillId="7" borderId="2" xfId="0" applyNumberFormat="1" applyFont="1" applyFill="1" applyBorder="1" applyAlignment="1" applyProtection="1">
      <alignment horizontal="left" vertical="center"/>
      <protection locked="0"/>
    </xf>
    <xf numFmtId="0" fontId="25" fillId="7" borderId="3" xfId="0" applyNumberFormat="1" applyFont="1" applyFill="1" applyBorder="1" applyAlignment="1" applyProtection="1">
      <alignment horizontal="left" vertical="center"/>
      <protection locked="0"/>
    </xf>
    <xf numFmtId="0" fontId="25" fillId="7" borderId="4" xfId="0" applyNumberFormat="1" applyFont="1" applyFill="1" applyBorder="1" applyAlignment="1" applyProtection="1">
      <alignment horizontal="left" vertical="center"/>
      <protection locked="0"/>
    </xf>
    <xf numFmtId="0" fontId="25" fillId="7" borderId="0" xfId="0" applyNumberFormat="1" applyFont="1" applyFill="1" applyBorder="1" applyAlignment="1" applyProtection="1">
      <alignment horizontal="left" vertical="center"/>
      <protection locked="0"/>
    </xf>
    <xf numFmtId="0" fontId="25" fillId="7" borderId="5" xfId="0" applyNumberFormat="1" applyFont="1" applyFill="1" applyBorder="1" applyAlignment="1" applyProtection="1">
      <alignment horizontal="left" vertical="center"/>
      <protection locked="0"/>
    </xf>
    <xf numFmtId="0" fontId="25" fillId="7" borderId="15" xfId="0" applyNumberFormat="1" applyFont="1" applyFill="1" applyBorder="1" applyAlignment="1" applyProtection="1">
      <alignment horizontal="left" vertical="center"/>
      <protection locked="0"/>
    </xf>
    <xf numFmtId="0" fontId="25" fillId="7" borderId="6" xfId="0" applyNumberFormat="1" applyFont="1" applyFill="1" applyBorder="1" applyAlignment="1" applyProtection="1">
      <alignment horizontal="left" vertical="center"/>
      <protection locked="0"/>
    </xf>
    <xf numFmtId="0" fontId="25" fillId="7" borderId="7" xfId="0" applyNumberFormat="1" applyFont="1" applyFill="1" applyBorder="1" applyAlignment="1" applyProtection="1">
      <alignment horizontal="left" vertical="center"/>
      <protection locked="0"/>
    </xf>
    <xf numFmtId="168" fontId="41" fillId="2" borderId="14" xfId="1" applyNumberFormat="1" applyFont="1" applyFill="1" applyBorder="1" applyAlignment="1">
      <alignment horizontal="center" vertical="center"/>
    </xf>
    <xf numFmtId="168" fontId="41" fillId="2" borderId="9" xfId="1" applyNumberFormat="1" applyFont="1" applyFill="1" applyBorder="1" applyAlignment="1">
      <alignment horizontal="center" vertical="center"/>
    </xf>
    <xf numFmtId="0" fontId="41" fillId="2" borderId="14" xfId="2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68" fontId="16" fillId="0" borderId="12" xfId="1" applyNumberFormat="1" applyBorder="1" applyAlignment="1">
      <alignment horizontal="center" vertical="center"/>
    </xf>
    <xf numFmtId="0" fontId="21" fillId="0" borderId="0" xfId="2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164" fontId="54" fillId="8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77" fontId="23" fillId="0" borderId="0" xfId="3" applyNumberFormat="1" applyFont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</cellXfs>
  <cellStyles count="4">
    <cellStyle name="Comma_2002 Budget Input- Non-Profit" xfId="1"/>
    <cellStyle name="Normal" xfId="0" builtinId="0"/>
    <cellStyle name="Normal_2002 Budget Input- Non-Profit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2</xdr:col>
      <xdr:colOff>628650</xdr:colOff>
      <xdr:row>6</xdr:row>
      <xdr:rowOff>161925</xdr:rowOff>
    </xdr:to>
    <xdr:pic>
      <xdr:nvPicPr>
        <xdr:cNvPr id="1032" name="Picture 5" descr="cos-logo-4c_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50"/>
          <a:ext cx="28098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2</xdr:col>
      <xdr:colOff>47625</xdr:colOff>
      <xdr:row>5</xdr:row>
      <xdr:rowOff>66675</xdr:rowOff>
    </xdr:to>
    <xdr:pic>
      <xdr:nvPicPr>
        <xdr:cNvPr id="2055" name="Picture 2" descr="cos-logo-4c_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7150"/>
          <a:ext cx="23050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terca\My%20Documents\budget%20form%202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Expenses"/>
      <sheetName val="Revenues"/>
      <sheetName val="Subsidy Calc 103-110"/>
      <sheetName val="Subsidy Calc 106"/>
      <sheetName val="Rents"/>
      <sheetName val="Benchmarks"/>
    </sheetNames>
    <sheetDataSet>
      <sheetData sheetId="0">
        <row r="11">
          <cell r="G11">
            <v>39082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80" zoomScaleNormal="80" workbookViewId="0">
      <selection activeCell="A12" sqref="A12:G12"/>
    </sheetView>
  </sheetViews>
  <sheetFormatPr defaultRowHeight="15.75" x14ac:dyDescent="0.25"/>
  <cols>
    <col min="1" max="1" width="11.88671875" style="48" customWidth="1"/>
    <col min="2" max="2" width="14.77734375" style="49" customWidth="1"/>
    <col min="3" max="3" width="7.6640625" style="49" customWidth="1"/>
    <col min="4" max="5" width="8.88671875" style="49"/>
    <col min="6" max="6" width="3.6640625" style="49" customWidth="1"/>
    <col min="7" max="7" width="3.88671875" style="49" customWidth="1"/>
    <col min="8" max="8" width="8.88671875" style="49"/>
    <col min="9" max="9" width="6" style="49" customWidth="1"/>
    <col min="10" max="10" width="15.109375" style="49" customWidth="1"/>
    <col min="11" max="11" width="9.6640625" style="49" customWidth="1"/>
    <col min="12" max="12" width="9.44140625" style="49" customWidth="1"/>
    <col min="13" max="16384" width="8.88671875" style="57"/>
  </cols>
  <sheetData>
    <row r="1" spans="1:12" s="46" customFormat="1" x14ac:dyDescent="0.25">
      <c r="A1" s="45"/>
      <c r="L1" s="47"/>
    </row>
    <row r="2" spans="1:12" s="49" customFormat="1" x14ac:dyDescent="0.25">
      <c r="A2" s="48"/>
      <c r="G2" s="90" t="s">
        <v>161</v>
      </c>
      <c r="J2" s="91"/>
      <c r="K2" s="91"/>
      <c r="L2" s="93" t="s">
        <v>162</v>
      </c>
    </row>
    <row r="3" spans="1:12" s="49" customFormat="1" x14ac:dyDescent="0.25">
      <c r="A3" s="48"/>
      <c r="G3" s="90" t="s">
        <v>163</v>
      </c>
      <c r="J3" s="91"/>
      <c r="K3" s="91"/>
      <c r="L3" s="93" t="s">
        <v>164</v>
      </c>
    </row>
    <row r="4" spans="1:12" s="49" customFormat="1" x14ac:dyDescent="0.25">
      <c r="A4" s="48"/>
      <c r="G4" s="92" t="s">
        <v>165</v>
      </c>
      <c r="J4" s="91"/>
      <c r="K4" s="91"/>
      <c r="L4" s="93" t="s">
        <v>166</v>
      </c>
    </row>
    <row r="5" spans="1:12" s="49" customFormat="1" x14ac:dyDescent="0.25">
      <c r="A5" s="48" t="s">
        <v>2</v>
      </c>
      <c r="G5" s="92" t="s">
        <v>202</v>
      </c>
      <c r="J5" s="91"/>
      <c r="K5" s="91"/>
      <c r="L5" s="94" t="s">
        <v>167</v>
      </c>
    </row>
    <row r="6" spans="1:12" s="49" customFormat="1" x14ac:dyDescent="0.25">
      <c r="A6" s="48"/>
      <c r="L6" s="50"/>
    </row>
    <row r="7" spans="1:12" s="49" customFormat="1" x14ac:dyDescent="0.25">
      <c r="A7" s="48"/>
      <c r="L7" s="50"/>
    </row>
    <row r="8" spans="1:12" s="51" customFormat="1" x14ac:dyDescent="0.25">
      <c r="A8" s="99"/>
      <c r="L8" s="100"/>
    </row>
    <row r="9" spans="1:12" ht="15.75" customHeight="1" x14ac:dyDescent="0.25">
      <c r="A9" s="52" t="s">
        <v>3</v>
      </c>
      <c r="B9" s="53"/>
      <c r="C9" s="53"/>
      <c r="D9" s="53"/>
      <c r="E9" s="54"/>
      <c r="F9" s="54"/>
      <c r="G9" s="55"/>
      <c r="H9" s="54"/>
      <c r="I9" s="54"/>
      <c r="J9" s="54"/>
      <c r="K9" s="54" t="s">
        <v>2</v>
      </c>
      <c r="L9" s="56"/>
    </row>
    <row r="10" spans="1:12" x14ac:dyDescent="0.25">
      <c r="L10" s="50"/>
    </row>
    <row r="11" spans="1:12" x14ac:dyDescent="0.25">
      <c r="A11" s="58" t="s">
        <v>22</v>
      </c>
      <c r="B11" s="59"/>
      <c r="C11" s="59"/>
      <c r="D11" s="59"/>
      <c r="E11" s="59"/>
      <c r="F11" s="59"/>
      <c r="G11" s="60"/>
      <c r="L11" s="50"/>
    </row>
    <row r="12" spans="1:12" ht="42.75" customHeight="1" x14ac:dyDescent="0.25">
      <c r="A12" s="410"/>
      <c r="B12" s="411"/>
      <c r="C12" s="411"/>
      <c r="D12" s="411"/>
      <c r="E12" s="411"/>
      <c r="F12" s="411"/>
      <c r="G12" s="412"/>
      <c r="L12" s="50"/>
    </row>
    <row r="13" spans="1:12" ht="46.5" customHeight="1" x14ac:dyDescent="0.25">
      <c r="L13" s="50"/>
    </row>
    <row r="14" spans="1:12" x14ac:dyDescent="0.25">
      <c r="A14" s="61" t="s">
        <v>5</v>
      </c>
      <c r="B14" s="62"/>
      <c r="C14" s="63"/>
      <c r="D14" s="64"/>
      <c r="L14" s="50"/>
    </row>
    <row r="15" spans="1:12" ht="39" customHeight="1" x14ac:dyDescent="0.25">
      <c r="A15" s="410"/>
      <c r="B15" s="411"/>
      <c r="C15" s="411"/>
      <c r="D15" s="412"/>
      <c r="L15" s="50"/>
    </row>
    <row r="16" spans="1:12" ht="37.5" customHeight="1" x14ac:dyDescent="0.25">
      <c r="L16" s="50"/>
    </row>
    <row r="17" spans="1:12" x14ac:dyDescent="0.25">
      <c r="A17" s="58" t="s">
        <v>6</v>
      </c>
      <c r="B17" s="59"/>
      <c r="C17" s="62"/>
      <c r="D17" s="65"/>
      <c r="E17" s="62"/>
      <c r="F17" s="59"/>
      <c r="G17" s="66" t="s">
        <v>7</v>
      </c>
      <c r="H17" s="62"/>
      <c r="I17" s="1"/>
      <c r="J17" s="1"/>
      <c r="K17" s="1"/>
      <c r="L17" s="2"/>
    </row>
    <row r="18" spans="1:12" ht="25.5" customHeight="1" x14ac:dyDescent="0.25">
      <c r="A18" s="419"/>
      <c r="B18" s="420"/>
      <c r="C18" s="420"/>
      <c r="D18" s="420"/>
      <c r="E18" s="420"/>
      <c r="F18" s="421"/>
      <c r="G18" s="419"/>
      <c r="H18" s="420"/>
      <c r="I18" s="420"/>
      <c r="J18" s="420"/>
      <c r="K18" s="420"/>
      <c r="L18" s="421"/>
    </row>
    <row r="19" spans="1:12" ht="24.75" customHeight="1" x14ac:dyDescent="0.25">
      <c r="A19" s="422"/>
      <c r="B19" s="423"/>
      <c r="C19" s="423"/>
      <c r="D19" s="423"/>
      <c r="E19" s="423"/>
      <c r="F19" s="424"/>
      <c r="G19" s="422"/>
      <c r="H19" s="423"/>
      <c r="I19" s="423"/>
      <c r="J19" s="423"/>
      <c r="K19" s="423"/>
      <c r="L19" s="424"/>
    </row>
    <row r="20" spans="1:12" ht="24.75" customHeight="1" x14ac:dyDescent="0.25">
      <c r="A20" s="425"/>
      <c r="B20" s="426"/>
      <c r="C20" s="426"/>
      <c r="D20" s="426"/>
      <c r="E20" s="426"/>
      <c r="F20" s="427"/>
      <c r="G20" s="425"/>
      <c r="H20" s="426"/>
      <c r="I20" s="426"/>
      <c r="J20" s="426"/>
      <c r="K20" s="426"/>
      <c r="L20" s="427"/>
    </row>
    <row r="21" spans="1:12" x14ac:dyDescent="0.25">
      <c r="L21" s="50"/>
    </row>
    <row r="22" spans="1:12" x14ac:dyDescent="0.25">
      <c r="A22" s="58" t="s">
        <v>8</v>
      </c>
      <c r="B22" s="59"/>
      <c r="C22" s="60"/>
      <c r="D22" s="59" t="s">
        <v>9</v>
      </c>
      <c r="E22" s="65"/>
      <c r="F22" s="65"/>
      <c r="G22" s="65"/>
      <c r="H22" s="67"/>
      <c r="I22" s="59" t="s">
        <v>10</v>
      </c>
      <c r="J22" s="65"/>
      <c r="K22" s="59"/>
      <c r="L22" s="68"/>
    </row>
    <row r="23" spans="1:12" ht="26.25" customHeight="1" x14ac:dyDescent="0.25">
      <c r="A23" s="88"/>
      <c r="B23" s="86"/>
      <c r="C23" s="89"/>
      <c r="D23" s="82"/>
      <c r="E23" s="83"/>
      <c r="F23" s="83"/>
      <c r="G23" s="83"/>
      <c r="H23" s="84"/>
      <c r="I23" s="85"/>
      <c r="J23" s="86"/>
      <c r="K23" s="86"/>
      <c r="L23" s="87"/>
    </row>
    <row r="24" spans="1:12" x14ac:dyDescent="0.2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1"/>
    </row>
    <row r="25" spans="1:12" x14ac:dyDescent="0.25">
      <c r="L25" s="50"/>
    </row>
    <row r="26" spans="1:12" x14ac:dyDescent="0.25">
      <c r="L26" s="50"/>
    </row>
    <row r="27" spans="1:12" ht="15.75" customHeight="1" x14ac:dyDescent="0.25">
      <c r="A27" s="72" t="s">
        <v>11</v>
      </c>
      <c r="B27" s="73"/>
      <c r="C27" s="73"/>
      <c r="D27" s="74"/>
      <c r="E27" s="75" t="s">
        <v>12</v>
      </c>
      <c r="H27" s="72" t="s">
        <v>11</v>
      </c>
      <c r="I27" s="73"/>
      <c r="J27" s="73"/>
      <c r="K27" s="74"/>
      <c r="L27" s="75" t="s">
        <v>12</v>
      </c>
    </row>
    <row r="28" spans="1:12" ht="30" customHeight="1" x14ac:dyDescent="0.25">
      <c r="A28" s="402"/>
      <c r="B28" s="403"/>
      <c r="C28" s="403"/>
      <c r="D28" s="404"/>
      <c r="E28" s="76"/>
      <c r="H28" s="402"/>
      <c r="I28" s="403"/>
      <c r="J28" s="403"/>
      <c r="K28" s="404"/>
      <c r="L28" s="76"/>
    </row>
    <row r="29" spans="1:12" ht="30" customHeight="1" x14ac:dyDescent="0.25">
      <c r="A29" s="402"/>
      <c r="B29" s="403"/>
      <c r="C29" s="403"/>
      <c r="D29" s="404"/>
      <c r="E29" s="76"/>
      <c r="H29" s="402"/>
      <c r="I29" s="403"/>
      <c r="J29" s="403"/>
      <c r="K29" s="404"/>
      <c r="L29" s="76"/>
    </row>
    <row r="30" spans="1:12" ht="30" customHeight="1" x14ac:dyDescent="0.25">
      <c r="A30" s="402"/>
      <c r="B30" s="403"/>
      <c r="C30" s="403"/>
      <c r="D30" s="404"/>
      <c r="E30" s="76"/>
      <c r="H30" s="402"/>
      <c r="I30" s="403"/>
      <c r="J30" s="403"/>
      <c r="K30" s="404"/>
      <c r="L30" s="76"/>
    </row>
    <row r="31" spans="1:12" ht="30" customHeight="1" x14ac:dyDescent="0.25">
      <c r="A31" s="402"/>
      <c r="B31" s="403"/>
      <c r="C31" s="403"/>
      <c r="D31" s="404"/>
      <c r="E31" s="76"/>
      <c r="H31" s="402"/>
      <c r="I31" s="403"/>
      <c r="J31" s="403"/>
      <c r="K31" s="404"/>
      <c r="L31" s="76"/>
    </row>
    <row r="32" spans="1:12" ht="26.25" customHeight="1" x14ac:dyDescent="0.25">
      <c r="L32" s="50"/>
    </row>
    <row r="33" spans="1:12" ht="26.25" customHeight="1" x14ac:dyDescent="0.25">
      <c r="A33" s="48" t="s">
        <v>145</v>
      </c>
      <c r="L33" s="50"/>
    </row>
    <row r="34" spans="1:12" x14ac:dyDescent="0.25">
      <c r="A34" s="48" t="s">
        <v>146</v>
      </c>
      <c r="L34" s="50"/>
    </row>
    <row r="35" spans="1:12" x14ac:dyDescent="0.25">
      <c r="L35" s="50"/>
    </row>
    <row r="36" spans="1:12" ht="21" customHeight="1" x14ac:dyDescent="0.25">
      <c r="A36" s="428" t="s">
        <v>147</v>
      </c>
      <c r="B36" s="429"/>
      <c r="C36" s="428" t="s">
        <v>148</v>
      </c>
      <c r="D36" s="432"/>
      <c r="E36" s="432"/>
      <c r="F36" s="432"/>
      <c r="G36" s="431"/>
      <c r="H36" s="430" t="s">
        <v>9</v>
      </c>
      <c r="I36" s="432"/>
      <c r="J36" s="431"/>
      <c r="K36" s="430" t="s">
        <v>149</v>
      </c>
      <c r="L36" s="431"/>
    </row>
    <row r="37" spans="1:12" ht="33" customHeight="1" x14ac:dyDescent="0.25">
      <c r="A37" s="436"/>
      <c r="B37" s="436"/>
      <c r="C37" s="413"/>
      <c r="D37" s="417"/>
      <c r="E37" s="417"/>
      <c r="F37" s="417"/>
      <c r="G37" s="418"/>
      <c r="H37" s="407"/>
      <c r="I37" s="433"/>
      <c r="J37" s="434"/>
      <c r="K37" s="405"/>
      <c r="L37" s="435"/>
    </row>
    <row r="38" spans="1:12" x14ac:dyDescent="0.25">
      <c r="A38" s="79"/>
      <c r="B38" s="77"/>
      <c r="C38" s="77"/>
      <c r="D38" s="77"/>
      <c r="H38" s="80"/>
      <c r="I38" s="80"/>
      <c r="J38" s="78"/>
      <c r="K38" s="78"/>
      <c r="L38" s="81"/>
    </row>
    <row r="39" spans="1:12" ht="21" customHeight="1" x14ac:dyDescent="0.25">
      <c r="A39" s="428" t="s">
        <v>147</v>
      </c>
      <c r="B39" s="429"/>
      <c r="C39" s="428" t="s">
        <v>148</v>
      </c>
      <c r="D39" s="432"/>
      <c r="E39" s="432"/>
      <c r="F39" s="432"/>
      <c r="G39" s="431"/>
      <c r="H39" s="430" t="s">
        <v>9</v>
      </c>
      <c r="I39" s="432"/>
      <c r="J39" s="431"/>
      <c r="K39" s="430" t="s">
        <v>149</v>
      </c>
      <c r="L39" s="431"/>
    </row>
    <row r="40" spans="1:12" ht="33" customHeight="1" x14ac:dyDescent="0.25">
      <c r="A40" s="416"/>
      <c r="B40" s="416"/>
      <c r="C40" s="413"/>
      <c r="D40" s="414"/>
      <c r="E40" s="414"/>
      <c r="F40" s="414"/>
      <c r="G40" s="415"/>
      <c r="H40" s="407"/>
      <c r="I40" s="408"/>
      <c r="J40" s="409"/>
      <c r="K40" s="405"/>
      <c r="L40" s="406"/>
    </row>
    <row r="41" spans="1:12" x14ac:dyDescent="0.25">
      <c r="A41" s="101"/>
      <c r="B41" s="102"/>
      <c r="C41" s="102"/>
      <c r="D41" s="103"/>
      <c r="E41" s="103"/>
      <c r="F41" s="103"/>
      <c r="G41" s="102"/>
      <c r="H41" s="102"/>
      <c r="I41" s="102"/>
      <c r="J41" s="102"/>
      <c r="K41" s="102"/>
      <c r="L41" s="102"/>
    </row>
    <row r="42" spans="1:12" x14ac:dyDescent="0.25">
      <c r="A42" s="49"/>
    </row>
    <row r="43" spans="1:12" x14ac:dyDescent="0.25">
      <c r="A43" s="49"/>
    </row>
    <row r="44" spans="1:12" s="49" customFormat="1" x14ac:dyDescent="0.25">
      <c r="A44" s="48"/>
    </row>
  </sheetData>
  <mergeCells count="28">
    <mergeCell ref="A12:G12"/>
    <mergeCell ref="A18:F20"/>
    <mergeCell ref="G18:L20"/>
    <mergeCell ref="A39:B39"/>
    <mergeCell ref="K39:L39"/>
    <mergeCell ref="H39:J39"/>
    <mergeCell ref="H36:J36"/>
    <mergeCell ref="K36:L36"/>
    <mergeCell ref="H37:J37"/>
    <mergeCell ref="K37:L37"/>
    <mergeCell ref="C39:G39"/>
    <mergeCell ref="A36:B36"/>
    <mergeCell ref="A37:B37"/>
    <mergeCell ref="C36:G36"/>
    <mergeCell ref="H28:K28"/>
    <mergeCell ref="H29:K29"/>
    <mergeCell ref="H30:K30"/>
    <mergeCell ref="H31:K31"/>
    <mergeCell ref="K40:L40"/>
    <mergeCell ref="H40:J40"/>
    <mergeCell ref="A15:D15"/>
    <mergeCell ref="C40:G40"/>
    <mergeCell ref="A28:D28"/>
    <mergeCell ref="A29:D29"/>
    <mergeCell ref="A30:D30"/>
    <mergeCell ref="A31:D31"/>
    <mergeCell ref="A40:B40"/>
    <mergeCell ref="C37:G37"/>
  </mergeCells>
  <phoneticPr fontId="0" type="noConversion"/>
  <printOptions horizontalCentered="1"/>
  <pageMargins left="0.55118110236220497" right="0.55118110236220497" top="0.82" bottom="0.59055118110236204" header="0.511811023622047" footer="0.511811023622047"/>
  <pageSetup scale="7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zoomScaleNormal="100" workbookViewId="0">
      <selection activeCell="D6" sqref="D6"/>
    </sheetView>
  </sheetViews>
  <sheetFormatPr defaultColWidth="7.109375" defaultRowHeight="12.75" x14ac:dyDescent="0.2"/>
  <cols>
    <col min="1" max="1" width="15.77734375" style="5" customWidth="1"/>
    <col min="2" max="2" width="11.77734375" style="5" customWidth="1"/>
    <col min="3" max="3" width="7" style="5" customWidth="1"/>
    <col min="4" max="4" width="9.77734375" style="5" customWidth="1"/>
    <col min="5" max="5" width="15.33203125" style="5" customWidth="1"/>
    <col min="6" max="6" width="7.6640625" style="5" customWidth="1"/>
    <col min="7" max="7" width="12.44140625" style="6" customWidth="1"/>
    <col min="8" max="16384" width="7.109375" style="5"/>
  </cols>
  <sheetData>
    <row r="2" spans="1:13" ht="15.75" x14ac:dyDescent="0.2">
      <c r="D2" s="97" t="s">
        <v>161</v>
      </c>
      <c r="G2" s="95" t="s">
        <v>162</v>
      </c>
      <c r="J2" s="49"/>
      <c r="K2" s="49"/>
      <c r="L2" s="91"/>
      <c r="M2" s="91"/>
    </row>
    <row r="3" spans="1:13" ht="15" x14ac:dyDescent="0.25">
      <c r="B3" s="438"/>
      <c r="C3" s="438"/>
      <c r="D3" s="97" t="s">
        <v>163</v>
      </c>
      <c r="E3" s="40"/>
      <c r="F3" s="35"/>
      <c r="G3" s="95" t="s">
        <v>164</v>
      </c>
      <c r="I3" s="91"/>
      <c r="J3" s="91"/>
      <c r="K3" s="91"/>
      <c r="L3" s="91"/>
      <c r="M3" s="91"/>
    </row>
    <row r="4" spans="1:13" ht="19.5" x14ac:dyDescent="0.35">
      <c r="B4" s="439"/>
      <c r="C4" s="439"/>
      <c r="D4" s="98" t="s">
        <v>165</v>
      </c>
      <c r="E4" s="38"/>
      <c r="F4" s="36"/>
      <c r="G4" s="95" t="s">
        <v>166</v>
      </c>
      <c r="I4" s="91"/>
      <c r="J4" s="91"/>
      <c r="K4" s="91"/>
      <c r="L4" s="91"/>
      <c r="M4" s="91"/>
    </row>
    <row r="5" spans="1:13" ht="19.5" x14ac:dyDescent="0.35">
      <c r="B5" s="440"/>
      <c r="C5" s="440"/>
      <c r="D5" s="98" t="s">
        <v>202</v>
      </c>
      <c r="E5" s="39"/>
      <c r="F5" s="37"/>
      <c r="G5" s="96" t="s">
        <v>167</v>
      </c>
      <c r="I5" s="91"/>
      <c r="J5" s="91"/>
      <c r="K5" s="91"/>
      <c r="L5" s="91"/>
      <c r="M5" s="91"/>
    </row>
    <row r="8" spans="1:13" s="3" customFormat="1" ht="18" x14ac:dyDescent="0.25">
      <c r="A8" s="437" t="s">
        <v>21</v>
      </c>
      <c r="B8" s="437"/>
      <c r="C8" s="437"/>
      <c r="D8" s="437"/>
      <c r="E8" s="437"/>
      <c r="F8" s="437"/>
      <c r="G8" s="437"/>
    </row>
    <row r="10" spans="1:13" ht="15" x14ac:dyDescent="0.2">
      <c r="A10" s="4"/>
      <c r="B10" s="4"/>
      <c r="C10" s="4"/>
      <c r="D10" s="4"/>
      <c r="E10" s="28"/>
      <c r="G10" s="16" t="s">
        <v>4</v>
      </c>
    </row>
    <row r="11" spans="1:13" ht="15" x14ac:dyDescent="0.25">
      <c r="A11" s="13" t="s">
        <v>51</v>
      </c>
      <c r="B11" s="41"/>
      <c r="C11" s="41"/>
      <c r="D11" s="41"/>
      <c r="E11" s="7"/>
      <c r="F11" s="7"/>
      <c r="G11" s="8"/>
    </row>
    <row r="12" spans="1:13" ht="14.25" x14ac:dyDescent="0.2">
      <c r="A12" s="9"/>
      <c r="B12" s="42"/>
      <c r="C12" s="42"/>
      <c r="D12" s="42"/>
      <c r="E12" s="10"/>
      <c r="F12" s="18" t="s">
        <v>19</v>
      </c>
      <c r="G12" s="11"/>
    </row>
    <row r="13" spans="1:13" ht="15.6" customHeight="1" x14ac:dyDescent="0.2">
      <c r="A13" s="9" t="s">
        <v>120</v>
      </c>
      <c r="B13" s="42"/>
      <c r="C13" s="42"/>
      <c r="D13" s="42"/>
      <c r="E13" s="10"/>
      <c r="F13" s="17" t="s">
        <v>18</v>
      </c>
      <c r="G13" s="22">
        <f>'Operating &amp; Prop Tax Subsidy'!G21</f>
        <v>0</v>
      </c>
    </row>
    <row r="14" spans="1:13" ht="15.6" customHeight="1" x14ac:dyDescent="0.2">
      <c r="A14" s="27"/>
      <c r="B14" s="10"/>
      <c r="C14" s="10"/>
      <c r="D14" s="10"/>
      <c r="F14" s="15"/>
      <c r="G14" s="23"/>
    </row>
    <row r="15" spans="1:13" ht="15.6" customHeight="1" x14ac:dyDescent="0.2">
      <c r="A15" s="9" t="s">
        <v>121</v>
      </c>
      <c r="B15" s="42"/>
      <c r="C15" s="42"/>
      <c r="D15" s="42"/>
      <c r="E15" s="10"/>
      <c r="F15" s="17" t="s">
        <v>17</v>
      </c>
      <c r="G15" s="22">
        <f>'Operating &amp; Prop Tax Subsidy'!G33</f>
        <v>0</v>
      </c>
    </row>
    <row r="16" spans="1:13" ht="15.6" customHeight="1" x14ac:dyDescent="0.2">
      <c r="A16" s="27"/>
      <c r="B16" s="10"/>
      <c r="C16" s="10"/>
      <c r="D16" s="10"/>
      <c r="F16" s="17"/>
      <c r="G16" s="23"/>
    </row>
    <row r="17" spans="1:7" ht="15.6" customHeight="1" x14ac:dyDescent="0.2">
      <c r="A17" s="9" t="s">
        <v>122</v>
      </c>
      <c r="B17" s="42"/>
      <c r="C17" s="42"/>
      <c r="D17" s="42"/>
      <c r="E17" s="10"/>
      <c r="F17" s="17" t="s">
        <v>13</v>
      </c>
      <c r="G17" s="22">
        <f>'RGI Subsidy'!L39</f>
        <v>0</v>
      </c>
    </row>
    <row r="18" spans="1:7" ht="15.6" customHeight="1" x14ac:dyDescent="0.2">
      <c r="A18" s="9"/>
      <c r="B18" s="42"/>
      <c r="C18" s="42"/>
      <c r="D18" s="42"/>
      <c r="E18" s="10"/>
      <c r="F18" s="15"/>
      <c r="G18" s="24"/>
    </row>
    <row r="19" spans="1:7" ht="15.6" customHeight="1" x14ac:dyDescent="0.25">
      <c r="A19" s="19" t="s">
        <v>50</v>
      </c>
      <c r="B19" s="20"/>
      <c r="C19" s="20"/>
      <c r="D19" s="20"/>
      <c r="E19" s="18" t="s">
        <v>52</v>
      </c>
      <c r="F19" s="21" t="s">
        <v>16</v>
      </c>
      <c r="G19" s="25">
        <f>ROUND(G13+G15+G17,0)</f>
        <v>0</v>
      </c>
    </row>
    <row r="20" spans="1:7" ht="15.6" customHeight="1" x14ac:dyDescent="0.2">
      <c r="A20" s="9"/>
      <c r="B20" s="42"/>
      <c r="C20" s="42"/>
      <c r="D20" s="42"/>
      <c r="E20" s="33"/>
      <c r="F20" s="15"/>
      <c r="G20" s="26"/>
    </row>
    <row r="21" spans="1:7" ht="15.6" customHeight="1" x14ac:dyDescent="0.25">
      <c r="A21" s="19" t="s">
        <v>60</v>
      </c>
      <c r="B21" s="20"/>
      <c r="C21" s="20"/>
      <c r="D21" s="20"/>
      <c r="E21" s="17" t="s">
        <v>53</v>
      </c>
      <c r="F21" s="21" t="s">
        <v>15</v>
      </c>
      <c r="G21" s="370">
        <f>G19/12</f>
        <v>0</v>
      </c>
    </row>
    <row r="22" spans="1:7" ht="15" x14ac:dyDescent="0.2">
      <c r="A22" s="9"/>
      <c r="B22" s="42"/>
      <c r="C22" s="42"/>
      <c r="D22" s="42"/>
      <c r="E22" s="10"/>
      <c r="F22" s="10"/>
      <c r="G22" s="14"/>
    </row>
    <row r="23" spans="1:7" x14ac:dyDescent="0.2">
      <c r="A23" s="27"/>
      <c r="B23" s="10"/>
      <c r="C23" s="10"/>
      <c r="D23" s="10"/>
      <c r="G23" s="11"/>
    </row>
    <row r="24" spans="1:7" x14ac:dyDescent="0.2">
      <c r="A24" s="31"/>
      <c r="B24" s="43"/>
      <c r="C24" s="43"/>
      <c r="D24" s="43"/>
      <c r="E24" s="7"/>
      <c r="F24" s="7"/>
      <c r="G24" s="32"/>
    </row>
    <row r="25" spans="1:7" ht="15.75" x14ac:dyDescent="0.25">
      <c r="A25" s="19" t="s">
        <v>124</v>
      </c>
      <c r="B25" s="20"/>
      <c r="C25" s="20"/>
      <c r="D25" s="20"/>
      <c r="E25" s="18" t="s">
        <v>24</v>
      </c>
      <c r="F25" s="18"/>
      <c r="G25" s="30">
        <f>'Benchmark Revenue and expense'!J53</f>
        <v>0</v>
      </c>
    </row>
    <row r="26" spans="1:7" x14ac:dyDescent="0.2">
      <c r="A26" s="34"/>
      <c r="B26" s="44"/>
      <c r="C26" s="44"/>
      <c r="D26" s="44"/>
      <c r="E26" s="12"/>
      <c r="F26" s="12"/>
      <c r="G26" s="29"/>
    </row>
  </sheetData>
  <mergeCells count="4">
    <mergeCell ref="A8:G8"/>
    <mergeCell ref="B3:C3"/>
    <mergeCell ref="B4:C4"/>
    <mergeCell ref="B5:C5"/>
  </mergeCells>
  <phoneticPr fontId="0" type="noConversion"/>
  <printOptions horizontalCentered="1"/>
  <pageMargins left="0.42" right="0.26" top="0.6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="85" zoomScaleNormal="85" workbookViewId="0">
      <selection activeCell="F11" sqref="F11"/>
    </sheetView>
  </sheetViews>
  <sheetFormatPr defaultColWidth="8.88671875" defaultRowHeight="15.75" x14ac:dyDescent="0.25"/>
  <cols>
    <col min="1" max="1" width="16.5546875" style="264" customWidth="1"/>
    <col min="2" max="2" width="5" style="264" customWidth="1"/>
    <col min="3" max="3" width="24.21875" style="264" customWidth="1"/>
    <col min="4" max="4" width="3" style="264" customWidth="1"/>
    <col min="5" max="5" width="3.21875" style="264" customWidth="1"/>
    <col min="6" max="6" width="13.44140625" style="264" customWidth="1"/>
    <col min="7" max="7" width="0.5546875" style="264" customWidth="1"/>
    <col min="8" max="8" width="11.88671875" style="264" customWidth="1"/>
    <col min="9" max="9" width="3" style="264" customWidth="1"/>
    <col min="10" max="10" width="12.88671875" style="264" customWidth="1"/>
    <col min="11" max="11" width="4.5546875" style="264" customWidth="1"/>
    <col min="12" max="12" width="1.77734375" style="57" customWidth="1"/>
    <col min="13" max="13" width="8.88671875" style="264"/>
    <col min="14" max="14" width="11.6640625" style="57" bestFit="1" customWidth="1"/>
    <col min="15" max="15" width="19.21875" style="57" bestFit="1" customWidth="1"/>
    <col min="16" max="16" width="14" style="57" bestFit="1" customWidth="1"/>
    <col min="17" max="17" width="8.77734375" style="57" customWidth="1"/>
    <col min="18" max="16384" width="8.88671875" style="264"/>
  </cols>
  <sheetData>
    <row r="1" spans="1:21" x14ac:dyDescent="0.25">
      <c r="A1" s="241" t="s">
        <v>175</v>
      </c>
      <c r="B1" s="242"/>
      <c r="C1" s="243"/>
      <c r="D1" s="243"/>
      <c r="E1" s="243"/>
      <c r="F1" s="243"/>
      <c r="G1" s="243"/>
      <c r="H1" s="243"/>
      <c r="I1" s="339"/>
      <c r="J1" s="339"/>
      <c r="K1" s="340" t="s">
        <v>24</v>
      </c>
      <c r="M1" s="450" t="s">
        <v>185</v>
      </c>
      <c r="N1" s="450"/>
      <c r="O1" s="450"/>
      <c r="P1" s="450"/>
      <c r="Q1" s="450"/>
      <c r="R1" s="450"/>
      <c r="S1" s="450"/>
    </row>
    <row r="2" spans="1:21" ht="27.75" customHeight="1" x14ac:dyDescent="0.25">
      <c r="A2" s="265" t="s">
        <v>62</v>
      </c>
      <c r="B2" s="266"/>
      <c r="C2" s="267"/>
      <c r="D2" s="267"/>
      <c r="E2" s="341"/>
      <c r="F2" s="342"/>
      <c r="G2" s="342"/>
      <c r="H2" s="342"/>
      <c r="I2" s="342"/>
      <c r="J2" s="342"/>
      <c r="K2" s="270"/>
      <c r="M2" s="450"/>
      <c r="N2" s="450"/>
      <c r="O2" s="450"/>
      <c r="P2" s="450"/>
      <c r="Q2" s="450"/>
      <c r="R2" s="450"/>
      <c r="S2" s="450"/>
    </row>
    <row r="3" spans="1:21" x14ac:dyDescent="0.25">
      <c r="A3" s="207" t="s">
        <v>87</v>
      </c>
      <c r="B3" s="271"/>
      <c r="C3" s="272"/>
      <c r="D3" s="272"/>
      <c r="E3" s="333"/>
      <c r="F3" s="333"/>
      <c r="G3" s="333"/>
      <c r="H3" s="333"/>
      <c r="I3" s="333"/>
      <c r="J3" s="333"/>
      <c r="K3" s="270"/>
    </row>
    <row r="4" spans="1:21" x14ac:dyDescent="0.25">
      <c r="A4" s="273"/>
      <c r="B4" s="274"/>
      <c r="C4" s="275"/>
      <c r="D4" s="275"/>
      <c r="E4" s="343"/>
      <c r="F4" s="343"/>
      <c r="G4" s="343"/>
      <c r="H4" s="343"/>
      <c r="I4" s="343"/>
      <c r="J4" s="343"/>
      <c r="K4" s="278"/>
    </row>
    <row r="5" spans="1:21" ht="22.5" customHeight="1" x14ac:dyDescent="0.25">
      <c r="A5" s="246" t="s">
        <v>78</v>
      </c>
      <c r="B5" s="247"/>
      <c r="C5" s="279"/>
      <c r="D5" s="272"/>
      <c r="E5" s="333"/>
      <c r="F5" s="333"/>
      <c r="G5" s="333"/>
      <c r="H5" s="333"/>
      <c r="I5" s="333"/>
      <c r="J5" s="333"/>
      <c r="K5" s="270"/>
    </row>
    <row r="6" spans="1:21" x14ac:dyDescent="0.25">
      <c r="A6" s="344"/>
      <c r="B6" s="390"/>
      <c r="C6" s="390"/>
      <c r="D6" s="390"/>
      <c r="F6" s="208">
        <v>2016</v>
      </c>
      <c r="G6" s="112"/>
      <c r="H6" s="208">
        <v>2017</v>
      </c>
      <c r="I6" s="112"/>
      <c r="J6" s="208">
        <v>2017</v>
      </c>
      <c r="K6" s="270"/>
    </row>
    <row r="7" spans="1:21" ht="22.5" customHeight="1" x14ac:dyDescent="0.25">
      <c r="A7" s="441" t="s">
        <v>193</v>
      </c>
      <c r="B7" s="442"/>
      <c r="C7" s="442"/>
      <c r="D7" s="272"/>
      <c r="F7" s="210" t="s">
        <v>64</v>
      </c>
      <c r="H7" s="210" t="s">
        <v>125</v>
      </c>
      <c r="J7" s="210" t="s">
        <v>64</v>
      </c>
      <c r="K7" s="270"/>
    </row>
    <row r="8" spans="1:21" ht="15.75" customHeight="1" x14ac:dyDescent="0.25">
      <c r="A8" s="441"/>
      <c r="B8" s="442"/>
      <c r="C8" s="442"/>
      <c r="D8" s="316"/>
      <c r="F8" s="210" t="s">
        <v>63</v>
      </c>
      <c r="H8" s="210" t="s">
        <v>58</v>
      </c>
      <c r="J8" s="210" t="s">
        <v>63</v>
      </c>
      <c r="K8" s="270"/>
    </row>
    <row r="9" spans="1:21" ht="25.5" customHeight="1" x14ac:dyDescent="0.25">
      <c r="A9" s="318"/>
      <c r="B9" s="310"/>
      <c r="C9" s="310"/>
      <c r="D9" s="316"/>
      <c r="E9" s="270"/>
      <c r="F9" s="336"/>
      <c r="H9" s="371">
        <v>0</v>
      </c>
      <c r="J9" s="281" t="s">
        <v>182</v>
      </c>
      <c r="K9" s="270"/>
      <c r="N9" s="264"/>
    </row>
    <row r="10" spans="1:21" x14ac:dyDescent="0.25">
      <c r="A10" s="387"/>
      <c r="B10" s="388"/>
      <c r="C10" s="390"/>
      <c r="E10" s="326" t="s">
        <v>19</v>
      </c>
      <c r="F10" s="284" t="s">
        <v>18</v>
      </c>
      <c r="H10" s="283" t="s">
        <v>17</v>
      </c>
      <c r="I10" s="282" t="s">
        <v>19</v>
      </c>
      <c r="J10" s="283" t="s">
        <v>13</v>
      </c>
      <c r="K10" s="270"/>
    </row>
    <row r="11" spans="1:21" ht="15.75" customHeight="1" x14ac:dyDescent="0.25">
      <c r="A11" s="445" t="s">
        <v>73</v>
      </c>
      <c r="B11" s="446"/>
      <c r="C11" s="446"/>
      <c r="E11" s="285" t="s">
        <v>65</v>
      </c>
      <c r="F11" s="346">
        <v>0</v>
      </c>
      <c r="G11" s="347">
        <v>0</v>
      </c>
      <c r="H11" s="372">
        <v>0</v>
      </c>
      <c r="I11" s="285" t="s">
        <v>66</v>
      </c>
      <c r="J11" s="288">
        <f>ROUND(F11*(1+H11),0)</f>
        <v>0</v>
      </c>
      <c r="K11" s="270"/>
    </row>
    <row r="12" spans="1:21" ht="5.25" customHeight="1" x14ac:dyDescent="0.25">
      <c r="A12" s="207"/>
      <c r="B12" s="271"/>
      <c r="C12" s="289"/>
      <c r="E12" s="285"/>
      <c r="F12" s="348"/>
      <c r="G12" s="349"/>
      <c r="H12" s="397"/>
      <c r="I12" s="350"/>
      <c r="J12" s="290"/>
      <c r="K12" s="270"/>
    </row>
    <row r="13" spans="1:21" ht="15.75" customHeight="1" x14ac:dyDescent="0.25">
      <c r="A13" s="445" t="s">
        <v>74</v>
      </c>
      <c r="B13" s="446"/>
      <c r="C13" s="446"/>
      <c r="E13" s="285" t="s">
        <v>76</v>
      </c>
      <c r="F13" s="286">
        <v>0</v>
      </c>
      <c r="G13" s="287">
        <v>0</v>
      </c>
      <c r="H13" s="372">
        <v>0</v>
      </c>
      <c r="I13" s="285" t="s">
        <v>77</v>
      </c>
      <c r="J13" s="291">
        <f>ROUND(F13*(1+H13),0)</f>
        <v>0</v>
      </c>
      <c r="K13" s="270"/>
    </row>
    <row r="14" spans="1:21" ht="16.5" thickBot="1" x14ac:dyDescent="0.3">
      <c r="A14" s="292"/>
      <c r="B14" s="390"/>
      <c r="C14" s="293"/>
      <c r="D14" s="285"/>
      <c r="F14" s="285" t="s">
        <v>177</v>
      </c>
      <c r="G14" s="333"/>
      <c r="H14" s="188"/>
      <c r="I14" s="293"/>
      <c r="J14" s="285" t="s">
        <v>118</v>
      </c>
      <c r="K14" s="270"/>
      <c r="M14" s="451" t="s">
        <v>186</v>
      </c>
      <c r="N14" s="451"/>
      <c r="O14" s="451"/>
      <c r="P14" s="451"/>
      <c r="Q14" s="451"/>
      <c r="R14" s="451"/>
      <c r="S14" s="451"/>
      <c r="T14" s="451"/>
      <c r="U14" s="451"/>
    </row>
    <row r="15" spans="1:21" ht="19.5" customHeight="1" thickTop="1" thickBot="1" x14ac:dyDescent="0.3">
      <c r="A15" s="207" t="s">
        <v>158</v>
      </c>
      <c r="B15" s="271"/>
      <c r="C15" s="289"/>
      <c r="E15" s="389" t="s">
        <v>79</v>
      </c>
      <c r="F15" s="294">
        <f>ROUND(F11+F13,0)</f>
        <v>0</v>
      </c>
      <c r="G15" s="333"/>
      <c r="H15" s="180"/>
      <c r="I15" s="389" t="s">
        <v>80</v>
      </c>
      <c r="J15" s="294">
        <f>ROUND(J11+J13,0)</f>
        <v>0</v>
      </c>
      <c r="K15" s="270"/>
      <c r="L15" s="264"/>
      <c r="M15" s="451"/>
      <c r="N15" s="451"/>
      <c r="O15" s="451"/>
      <c r="P15" s="451"/>
      <c r="Q15" s="451"/>
      <c r="R15" s="451"/>
      <c r="S15" s="451"/>
      <c r="T15" s="451"/>
      <c r="U15" s="451"/>
    </row>
    <row r="16" spans="1:21" ht="16.5" thickTop="1" x14ac:dyDescent="0.25">
      <c r="A16" s="207"/>
      <c r="B16" s="289"/>
      <c r="C16" s="289"/>
      <c r="D16" s="289"/>
      <c r="E16" s="289"/>
      <c r="F16" s="289"/>
      <c r="G16" s="333"/>
      <c r="H16" s="333"/>
      <c r="I16" s="333"/>
      <c r="J16" s="333"/>
      <c r="K16" s="270"/>
      <c r="M16" s="400" t="s">
        <v>198</v>
      </c>
      <c r="N16"/>
      <c r="O16" s="379"/>
      <c r="Q16" s="379"/>
    </row>
    <row r="17" spans="1:21" ht="16.5" thickBot="1" x14ac:dyDescent="0.3">
      <c r="A17" s="295"/>
      <c r="B17" s="272"/>
      <c r="C17" s="289"/>
      <c r="D17" s="289"/>
      <c r="E17" s="333"/>
      <c r="F17" s="333"/>
      <c r="G17" s="333"/>
      <c r="H17" s="188"/>
      <c r="I17" s="188"/>
      <c r="J17" s="296"/>
      <c r="K17" s="270"/>
      <c r="M17" s="378"/>
      <c r="N17" t="s">
        <v>187</v>
      </c>
      <c r="O17" s="378" t="s">
        <v>188</v>
      </c>
      <c r="P17" s="378" t="s">
        <v>189</v>
      </c>
      <c r="Q17" s="380"/>
    </row>
    <row r="18" spans="1:21" ht="18.75" customHeight="1" thickTop="1" thickBot="1" x14ac:dyDescent="0.3">
      <c r="A18" s="445" t="s">
        <v>126</v>
      </c>
      <c r="B18" s="446"/>
      <c r="C18" s="446"/>
      <c r="D18" s="297"/>
      <c r="F18" s="286">
        <v>0</v>
      </c>
      <c r="G18" s="298">
        <f>IF(G11&gt;0,G11,G13)</f>
        <v>0</v>
      </c>
      <c r="H18" s="373">
        <f>H11</f>
        <v>0</v>
      </c>
      <c r="I18" s="389">
        <v>3</v>
      </c>
      <c r="J18" s="294">
        <f>ROUND(F18*(1+H18),0)</f>
        <v>0</v>
      </c>
      <c r="K18" s="270"/>
      <c r="M18" t="s">
        <v>190</v>
      </c>
      <c r="N18" s="381">
        <v>14</v>
      </c>
      <c r="O18" s="382">
        <f>N18/30</f>
        <v>0.46666666666666667</v>
      </c>
      <c r="P18" s="379">
        <v>1.0999999999999999E-2</v>
      </c>
      <c r="Q18" s="379">
        <f>O18*P18</f>
        <v>5.1333333333333335E-3</v>
      </c>
    </row>
    <row r="19" spans="1:21" ht="16.5" thickTop="1" x14ac:dyDescent="0.25">
      <c r="A19" s="299"/>
      <c r="B19" s="293"/>
      <c r="C19" s="293"/>
      <c r="D19" s="297"/>
      <c r="E19" s="289"/>
      <c r="F19" s="289"/>
      <c r="G19" s="289"/>
      <c r="H19" s="289"/>
      <c r="I19" s="333"/>
      <c r="J19" s="333"/>
      <c r="K19" s="270"/>
      <c r="M19" t="s">
        <v>191</v>
      </c>
      <c r="N19" s="383">
        <v>16</v>
      </c>
      <c r="O19" s="382">
        <f>N19/30</f>
        <v>0.53333333333333333</v>
      </c>
      <c r="P19" s="379">
        <v>1E-3</v>
      </c>
      <c r="Q19" s="384">
        <f>O19*P19</f>
        <v>5.3333333333333336E-4</v>
      </c>
    </row>
    <row r="20" spans="1:21" x14ac:dyDescent="0.25">
      <c r="A20" s="300" t="s">
        <v>178</v>
      </c>
      <c r="B20" s="301"/>
      <c r="C20" s="301"/>
      <c r="D20" s="301"/>
      <c r="E20" s="301"/>
      <c r="F20" s="301"/>
      <c r="G20" s="301"/>
      <c r="H20" s="302"/>
      <c r="I20" s="351"/>
      <c r="J20" s="352"/>
      <c r="K20" s="270"/>
      <c r="M20" s="378"/>
      <c r="N20" s="385">
        <f>SUM(N18:N19)</f>
        <v>30</v>
      </c>
      <c r="O20" s="379"/>
      <c r="Q20" s="379">
        <f>SUM(Q18:Q19)</f>
        <v>5.6666666666666671E-3</v>
      </c>
      <c r="R20" s="452" t="s">
        <v>192</v>
      </c>
      <c r="S20" s="452"/>
      <c r="T20" s="452"/>
      <c r="U20" s="452"/>
    </row>
    <row r="21" spans="1:21" x14ac:dyDescent="0.25">
      <c r="A21" s="303" t="s">
        <v>179</v>
      </c>
      <c r="B21" s="304"/>
      <c r="C21" s="304"/>
      <c r="D21" s="304"/>
      <c r="E21" s="304"/>
      <c r="F21" s="304"/>
      <c r="G21" s="304"/>
      <c r="H21" s="305"/>
      <c r="I21" s="351"/>
      <c r="J21" s="352"/>
      <c r="K21" s="270"/>
      <c r="R21" s="452"/>
      <c r="S21" s="452"/>
      <c r="T21" s="452"/>
      <c r="U21" s="452"/>
    </row>
    <row r="22" spans="1:21" ht="8.25" customHeight="1" thickBot="1" x14ac:dyDescent="0.3">
      <c r="A22" s="306"/>
      <c r="B22" s="307"/>
      <c r="C22" s="307"/>
      <c r="D22" s="307"/>
      <c r="E22" s="353"/>
      <c r="F22" s="353"/>
      <c r="G22" s="353"/>
      <c r="H22" s="289"/>
      <c r="I22" s="289"/>
      <c r="J22" s="289"/>
      <c r="K22" s="270"/>
      <c r="R22" s="452"/>
      <c r="S22" s="452"/>
      <c r="T22" s="452"/>
      <c r="U22" s="452"/>
    </row>
    <row r="23" spans="1:21" ht="22.5" customHeight="1" thickTop="1" thickBot="1" x14ac:dyDescent="0.3">
      <c r="A23" s="292"/>
      <c r="B23" s="289"/>
      <c r="C23" s="453" t="s">
        <v>159</v>
      </c>
      <c r="D23" s="453"/>
      <c r="E23" s="453"/>
      <c r="F23" s="453"/>
      <c r="G23" s="453"/>
      <c r="H23" s="453"/>
      <c r="I23" s="389">
        <v>4</v>
      </c>
      <c r="J23" s="294">
        <f>ROUND(J15-J18,0)</f>
        <v>0</v>
      </c>
      <c r="K23" s="270"/>
      <c r="R23" s="452"/>
      <c r="S23" s="452"/>
      <c r="T23" s="452"/>
      <c r="U23" s="452"/>
    </row>
    <row r="24" spans="1:21" ht="20.25" customHeight="1" thickTop="1" thickBot="1" x14ac:dyDescent="0.3">
      <c r="A24" s="292"/>
      <c r="B24" s="289"/>
      <c r="C24" s="289"/>
      <c r="D24" s="289"/>
      <c r="E24" s="289"/>
      <c r="F24" s="289"/>
      <c r="G24" s="289"/>
      <c r="H24" s="289"/>
      <c r="I24" s="289"/>
      <c r="J24" s="289"/>
      <c r="K24" s="270"/>
    </row>
    <row r="25" spans="1:21" ht="16.5" customHeight="1" thickTop="1" thickBot="1" x14ac:dyDescent="0.3">
      <c r="A25" s="445" t="s">
        <v>75</v>
      </c>
      <c r="B25" s="446"/>
      <c r="C25" s="446"/>
      <c r="D25" s="316"/>
      <c r="E25" s="354"/>
      <c r="F25" s="286">
        <v>0</v>
      </c>
      <c r="G25" s="333"/>
      <c r="H25" s="188"/>
      <c r="I25" s="389">
        <v>5</v>
      </c>
      <c r="J25" s="294">
        <f>ROUND(F25,0)</f>
        <v>0</v>
      </c>
      <c r="K25" s="270"/>
    </row>
    <row r="26" spans="1:21" ht="15.75" customHeight="1" thickTop="1" x14ac:dyDescent="0.25">
      <c r="A26" s="299"/>
      <c r="B26" s="308"/>
      <c r="C26" s="308"/>
      <c r="D26" s="308"/>
      <c r="E26" s="308"/>
      <c r="F26" s="308"/>
      <c r="G26" s="308"/>
      <c r="H26" s="308"/>
      <c r="I26" s="289"/>
      <c r="J26" s="289"/>
      <c r="K26" s="270"/>
    </row>
    <row r="27" spans="1:21" ht="16.5" thickBot="1" x14ac:dyDescent="0.3">
      <c r="A27" s="299"/>
      <c r="B27" s="308"/>
      <c r="C27" s="308"/>
      <c r="D27" s="308"/>
      <c r="E27" s="308"/>
      <c r="F27" s="308"/>
      <c r="G27" s="308"/>
      <c r="H27" s="308"/>
      <c r="I27" s="188"/>
      <c r="J27" s="390"/>
      <c r="K27" s="270"/>
    </row>
    <row r="28" spans="1:21" ht="17.25" thickTop="1" thickBot="1" x14ac:dyDescent="0.3">
      <c r="A28" s="292"/>
      <c r="B28" s="289"/>
      <c r="C28" s="309" t="s">
        <v>160</v>
      </c>
      <c r="D28" s="297"/>
      <c r="E28" s="310"/>
      <c r="F28" s="309"/>
      <c r="G28" s="333"/>
      <c r="H28" s="289"/>
      <c r="I28" s="388" t="s">
        <v>81</v>
      </c>
      <c r="J28" s="311">
        <f>ROUND(J23+J25,0)</f>
        <v>0</v>
      </c>
      <c r="K28" s="270"/>
    </row>
    <row r="29" spans="1:21" ht="17.25" customHeight="1" thickTop="1" x14ac:dyDescent="0.25">
      <c r="A29" s="312"/>
      <c r="B29" s="313"/>
      <c r="C29" s="314"/>
      <c r="D29" s="314"/>
      <c r="E29" s="343"/>
      <c r="F29" s="343"/>
      <c r="G29" s="343"/>
      <c r="H29" s="313"/>
      <c r="I29" s="276"/>
      <c r="J29" s="277"/>
      <c r="K29" s="278"/>
    </row>
    <row r="30" spans="1:21" ht="18" x14ac:dyDescent="0.25">
      <c r="B30" s="247"/>
      <c r="C30" s="279"/>
      <c r="D30" s="316"/>
      <c r="E30" s="316"/>
      <c r="F30" s="316"/>
      <c r="G30" s="316"/>
      <c r="H30" s="333"/>
      <c r="I30" s="333"/>
      <c r="J30" s="333"/>
    </row>
    <row r="31" spans="1:21" ht="23.25" customHeight="1" x14ac:dyDescent="0.25">
      <c r="A31" s="265" t="s">
        <v>140</v>
      </c>
      <c r="B31" s="280"/>
      <c r="C31" s="280"/>
      <c r="D31" s="280"/>
      <c r="E31" s="268"/>
      <c r="F31" s="342"/>
      <c r="G31" s="342"/>
      <c r="H31" s="268"/>
      <c r="I31" s="268"/>
      <c r="J31" s="269"/>
      <c r="K31" s="315"/>
    </row>
    <row r="32" spans="1:21" x14ac:dyDescent="0.25">
      <c r="A32" s="441"/>
      <c r="B32" s="442"/>
      <c r="C32" s="442"/>
      <c r="D32" s="316"/>
      <c r="E32" s="333"/>
      <c r="F32" s="208">
        <v>2016</v>
      </c>
      <c r="G32" s="112"/>
      <c r="H32" s="208">
        <v>2017</v>
      </c>
      <c r="I32" s="112"/>
      <c r="J32" s="208">
        <v>2017</v>
      </c>
      <c r="K32" s="270"/>
    </row>
    <row r="33" spans="1:11" x14ac:dyDescent="0.25">
      <c r="A33" s="207"/>
      <c r="B33" s="271"/>
      <c r="C33" s="271"/>
      <c r="D33" s="390"/>
      <c r="E33" s="355"/>
      <c r="F33" s="210" t="s">
        <v>128</v>
      </c>
      <c r="G33" s="356"/>
      <c r="H33" s="210" t="s">
        <v>129</v>
      </c>
      <c r="I33" s="317"/>
      <c r="J33" s="210" t="s">
        <v>128</v>
      </c>
      <c r="K33" s="270"/>
    </row>
    <row r="34" spans="1:11" ht="23.25" customHeight="1" x14ac:dyDescent="0.25">
      <c r="A34" s="441" t="s">
        <v>194</v>
      </c>
      <c r="B34" s="442"/>
      <c r="C34" s="442"/>
      <c r="D34" s="390"/>
      <c r="E34" s="355"/>
      <c r="F34" s="210" t="s">
        <v>135</v>
      </c>
      <c r="G34" s="356"/>
      <c r="H34" s="210" t="s">
        <v>58</v>
      </c>
      <c r="I34" s="356"/>
      <c r="J34" s="210" t="s">
        <v>135</v>
      </c>
      <c r="K34" s="270"/>
    </row>
    <row r="35" spans="1:11" x14ac:dyDescent="0.25">
      <c r="A35" s="318"/>
      <c r="B35" s="319"/>
      <c r="C35" s="319"/>
      <c r="D35" s="390"/>
      <c r="E35" s="355"/>
      <c r="F35" s="210" t="s">
        <v>68</v>
      </c>
      <c r="G35" s="356"/>
      <c r="H35" s="320"/>
      <c r="I35" s="356"/>
      <c r="J35" s="210" t="s">
        <v>68</v>
      </c>
      <c r="K35" s="270"/>
    </row>
    <row r="36" spans="1:11" x14ac:dyDescent="0.25">
      <c r="A36" s="318"/>
      <c r="B36" s="335"/>
      <c r="C36" s="307"/>
      <c r="D36" s="289"/>
      <c r="E36" s="357"/>
      <c r="F36" s="321"/>
      <c r="G36" s="337"/>
      <c r="H36" s="345" t="s">
        <v>176</v>
      </c>
      <c r="I36" s="358"/>
      <c r="J36" s="322" t="s">
        <v>183</v>
      </c>
      <c r="K36" s="270"/>
    </row>
    <row r="37" spans="1:11" x14ac:dyDescent="0.25">
      <c r="A37" s="292"/>
      <c r="B37" s="289"/>
      <c r="C37" s="289"/>
      <c r="D37" s="355"/>
      <c r="E37" s="389"/>
      <c r="F37" s="323" t="s">
        <v>16</v>
      </c>
      <c r="G37" s="324"/>
      <c r="H37" s="323" t="s">
        <v>15</v>
      </c>
      <c r="I37" s="282" t="s">
        <v>19</v>
      </c>
      <c r="J37" s="323" t="s">
        <v>14</v>
      </c>
      <c r="K37" s="270"/>
    </row>
    <row r="38" spans="1:11" ht="23.25" customHeight="1" thickBot="1" x14ac:dyDescent="0.3">
      <c r="A38" s="325" t="s">
        <v>130</v>
      </c>
      <c r="B38" s="289"/>
      <c r="C38" s="289"/>
      <c r="D38" s="355"/>
      <c r="E38" s="389"/>
      <c r="F38" s="324"/>
      <c r="G38" s="324"/>
      <c r="H38" s="324"/>
      <c r="I38" s="326"/>
      <c r="J38" s="324"/>
      <c r="K38" s="270"/>
    </row>
    <row r="39" spans="1:11" ht="17.25" thickTop="1" thickBot="1" x14ac:dyDescent="0.3">
      <c r="A39" s="445" t="s">
        <v>151</v>
      </c>
      <c r="B39" s="446"/>
      <c r="C39" s="446"/>
      <c r="D39" s="289"/>
      <c r="E39" s="188"/>
      <c r="F39" s="286">
        <v>0</v>
      </c>
      <c r="G39" s="327"/>
      <c r="H39" s="374">
        <v>1.8800000000000001E-2</v>
      </c>
      <c r="I39" s="389">
        <v>7</v>
      </c>
      <c r="J39" s="294">
        <f>ROUND(F39*(1+H39),0)</f>
        <v>0</v>
      </c>
      <c r="K39" s="270"/>
    </row>
    <row r="40" spans="1:11" ht="17.25" thickTop="1" thickBot="1" x14ac:dyDescent="0.3">
      <c r="A40" s="295" t="s">
        <v>150</v>
      </c>
      <c r="B40" s="289"/>
      <c r="C40" s="289"/>
      <c r="D40" s="289"/>
      <c r="E40" s="289"/>
      <c r="F40" s="328"/>
      <c r="G40" s="328"/>
      <c r="H40" s="329"/>
      <c r="I40" s="389"/>
      <c r="J40" s="359"/>
      <c r="K40" s="270"/>
    </row>
    <row r="41" spans="1:11" ht="17.25" thickTop="1" thickBot="1" x14ac:dyDescent="0.3">
      <c r="A41" s="445" t="s">
        <v>152</v>
      </c>
      <c r="B41" s="446"/>
      <c r="C41" s="446"/>
      <c r="D41" s="297"/>
      <c r="E41" s="297"/>
      <c r="F41" s="286">
        <v>0</v>
      </c>
      <c r="G41" s="327"/>
      <c r="H41" s="372">
        <v>3.7400000000000003E-2</v>
      </c>
      <c r="I41" s="389">
        <v>8</v>
      </c>
      <c r="J41" s="294">
        <f>ROUND(F41*(1+H41),0)</f>
        <v>0</v>
      </c>
      <c r="K41" s="270"/>
    </row>
    <row r="42" spans="1:11" ht="17.25" thickTop="1" thickBot="1" x14ac:dyDescent="0.3">
      <c r="A42" s="295"/>
      <c r="B42" s="297"/>
      <c r="C42" s="297"/>
      <c r="D42" s="297"/>
      <c r="E42" s="297"/>
      <c r="F42" s="297"/>
      <c r="G42" s="297"/>
      <c r="H42" s="297"/>
      <c r="I42" s="389"/>
      <c r="J42" s="359"/>
      <c r="K42" s="270"/>
    </row>
    <row r="43" spans="1:11" ht="17.25" thickTop="1" thickBot="1" x14ac:dyDescent="0.3">
      <c r="A43" s="445" t="s">
        <v>153</v>
      </c>
      <c r="B43" s="446"/>
      <c r="C43" s="446"/>
      <c r="D43" s="297"/>
      <c r="E43" s="297"/>
      <c r="F43" s="286">
        <v>0</v>
      </c>
      <c r="G43" s="327"/>
      <c r="H43" s="375">
        <f>H18</f>
        <v>0</v>
      </c>
      <c r="I43" s="389">
        <v>9</v>
      </c>
      <c r="J43" s="294">
        <f>ROUND(F43*(1+H43),0)</f>
        <v>0</v>
      </c>
      <c r="K43" s="270"/>
    </row>
    <row r="44" spans="1:11" ht="16.5" thickTop="1" x14ac:dyDescent="0.25">
      <c r="A44" s="292"/>
      <c r="B44" s="297"/>
      <c r="C44" s="297"/>
      <c r="D44" s="297"/>
      <c r="E44" s="297"/>
      <c r="F44" s="297"/>
      <c r="G44" s="297"/>
      <c r="H44" s="297"/>
      <c r="I44" s="389"/>
      <c r="J44" s="359"/>
      <c r="K44" s="270"/>
    </row>
    <row r="45" spans="1:11" x14ac:dyDescent="0.25">
      <c r="A45" s="447" t="s">
        <v>127</v>
      </c>
      <c r="B45" s="448"/>
      <c r="C45" s="448"/>
      <c r="D45" s="448"/>
      <c r="E45" s="448"/>
      <c r="F45" s="448"/>
      <c r="G45" s="448"/>
      <c r="H45" s="448"/>
      <c r="I45" s="449"/>
      <c r="J45" s="330"/>
      <c r="K45" s="270"/>
    </row>
    <row r="46" spans="1:11" ht="16.5" thickBot="1" x14ac:dyDescent="0.3">
      <c r="A46" s="292"/>
      <c r="B46" s="289"/>
      <c r="C46" s="289"/>
      <c r="D46" s="289"/>
      <c r="E46" s="289"/>
      <c r="F46" s="289"/>
      <c r="G46" s="289"/>
      <c r="H46" s="289"/>
      <c r="I46" s="389"/>
      <c r="J46" s="359"/>
      <c r="K46" s="270"/>
    </row>
    <row r="47" spans="1:11" ht="17.25" thickTop="1" thickBot="1" x14ac:dyDescent="0.3">
      <c r="A47" s="445" t="s">
        <v>154</v>
      </c>
      <c r="B47" s="446"/>
      <c r="C47" s="446"/>
      <c r="D47" s="289"/>
      <c r="E47" s="297"/>
      <c r="F47" s="286">
        <v>0</v>
      </c>
      <c r="G47" s="331"/>
      <c r="H47" s="372">
        <v>0.15379999999999999</v>
      </c>
      <c r="I47" s="389">
        <v>10</v>
      </c>
      <c r="J47" s="294">
        <f>ROUND(F47*(1+H47),0)</f>
        <v>0</v>
      </c>
      <c r="K47" s="270"/>
    </row>
    <row r="48" spans="1:11" ht="17.25" thickTop="1" thickBot="1" x14ac:dyDescent="0.3">
      <c r="A48" s="295"/>
      <c r="B48" s="289"/>
      <c r="C48" s="289"/>
      <c r="D48" s="289"/>
      <c r="E48" s="289"/>
      <c r="F48" s="289"/>
      <c r="G48" s="289"/>
      <c r="H48" s="398"/>
      <c r="I48" s="389"/>
      <c r="J48" s="359"/>
      <c r="K48" s="270"/>
    </row>
    <row r="49" spans="1:14" ht="17.25" thickTop="1" thickBot="1" x14ac:dyDescent="0.3">
      <c r="A49" s="445" t="s">
        <v>155</v>
      </c>
      <c r="B49" s="446"/>
      <c r="C49" s="446"/>
      <c r="D49" s="332"/>
      <c r="E49" s="297"/>
      <c r="F49" s="286">
        <v>0</v>
      </c>
      <c r="G49" s="327"/>
      <c r="H49" s="372">
        <v>5.7299999999999997E-2</v>
      </c>
      <c r="I49" s="389">
        <v>11</v>
      </c>
      <c r="J49" s="294">
        <f>ROUND(F49*(1+H49),0)</f>
        <v>0</v>
      </c>
      <c r="K49" s="270"/>
      <c r="N49" s="386"/>
    </row>
    <row r="50" spans="1:14" ht="17.25" thickTop="1" thickBot="1" x14ac:dyDescent="0.3">
      <c r="A50" s="295"/>
      <c r="B50" s="289"/>
      <c r="C50" s="289"/>
      <c r="D50" s="289"/>
      <c r="E50" s="289"/>
      <c r="F50" s="289"/>
      <c r="G50" s="289"/>
      <c r="H50" s="398"/>
      <c r="I50" s="389"/>
      <c r="J50" s="359"/>
      <c r="K50" s="270"/>
    </row>
    <row r="51" spans="1:14" ht="17.25" thickTop="1" thickBot="1" x14ac:dyDescent="0.3">
      <c r="A51" s="445" t="s">
        <v>156</v>
      </c>
      <c r="B51" s="446"/>
      <c r="C51" s="446"/>
      <c r="D51" s="289"/>
      <c r="E51" s="297"/>
      <c r="F51" s="286">
        <v>0</v>
      </c>
      <c r="G51" s="327"/>
      <c r="H51" s="372">
        <v>-0.105</v>
      </c>
      <c r="I51" s="389">
        <v>12</v>
      </c>
      <c r="J51" s="294">
        <f>ROUND(F51*(1+H51),0)</f>
        <v>0</v>
      </c>
      <c r="K51" s="270"/>
    </row>
    <row r="52" spans="1:14" ht="17.25" thickTop="1" thickBot="1" x14ac:dyDescent="0.3">
      <c r="A52" s="295"/>
      <c r="B52" s="332"/>
      <c r="C52" s="289"/>
      <c r="D52" s="289"/>
      <c r="E52" s="289"/>
      <c r="F52" s="289"/>
      <c r="G52" s="289"/>
      <c r="H52" s="399"/>
      <c r="I52" s="389"/>
      <c r="J52" s="359"/>
      <c r="K52" s="270"/>
    </row>
    <row r="53" spans="1:14" ht="17.25" thickTop="1" thickBot="1" x14ac:dyDescent="0.3">
      <c r="A53" s="445" t="s">
        <v>157</v>
      </c>
      <c r="B53" s="446"/>
      <c r="C53" s="446"/>
      <c r="D53" s="289"/>
      <c r="E53" s="297"/>
      <c r="F53" s="286">
        <v>0</v>
      </c>
      <c r="G53" s="327"/>
      <c r="H53" s="372">
        <v>1.8800000000000001E-2</v>
      </c>
      <c r="I53" s="389">
        <v>13</v>
      </c>
      <c r="J53" s="294">
        <f>ROUND(F53*(1+H53),0)</f>
        <v>0</v>
      </c>
      <c r="K53" s="270"/>
    </row>
    <row r="54" spans="1:14" ht="17.25" thickTop="1" thickBot="1" x14ac:dyDescent="0.3">
      <c r="A54" s="292"/>
      <c r="B54" s="289"/>
      <c r="C54" s="289"/>
      <c r="D54" s="289"/>
      <c r="E54" s="289"/>
      <c r="F54" s="289"/>
      <c r="G54" s="289"/>
      <c r="H54" s="289"/>
      <c r="I54" s="389"/>
      <c r="J54" s="289"/>
      <c r="K54" s="270"/>
    </row>
    <row r="55" spans="1:14" ht="17.25" thickTop="1" thickBot="1" x14ac:dyDescent="0.3">
      <c r="A55" s="443" t="s">
        <v>141</v>
      </c>
      <c r="B55" s="444"/>
      <c r="C55" s="444"/>
      <c r="D55" s="444"/>
      <c r="E55" s="444"/>
      <c r="F55" s="444"/>
      <c r="G55" s="444"/>
      <c r="H55" s="444"/>
      <c r="I55" s="388" t="s">
        <v>72</v>
      </c>
      <c r="J55" s="311">
        <f>SUM(J39:J54)</f>
        <v>0</v>
      </c>
      <c r="K55" s="334"/>
    </row>
    <row r="56" spans="1:14" ht="14.25" customHeight="1" thickTop="1" x14ac:dyDescent="0.25">
      <c r="A56" s="312"/>
      <c r="B56" s="313"/>
      <c r="C56" s="360"/>
      <c r="D56" s="313"/>
      <c r="E56" s="361"/>
      <c r="F56" s="361"/>
      <c r="G56" s="361"/>
      <c r="H56" s="313"/>
      <c r="I56" s="274"/>
      <c r="J56" s="362"/>
      <c r="K56" s="278"/>
    </row>
    <row r="57" spans="1:14" x14ac:dyDescent="0.25">
      <c r="A57" s="363" t="s">
        <v>123</v>
      </c>
      <c r="B57" s="313"/>
      <c r="C57" s="313"/>
      <c r="D57" s="313"/>
      <c r="E57" s="361"/>
      <c r="F57" s="361"/>
      <c r="G57" s="361"/>
      <c r="H57" s="361"/>
      <c r="I57" s="313"/>
      <c r="J57" s="362"/>
      <c r="K57" s="278"/>
    </row>
  </sheetData>
  <mergeCells count="21">
    <mergeCell ref="M1:S2"/>
    <mergeCell ref="M14:U15"/>
    <mergeCell ref="R20:U23"/>
    <mergeCell ref="A8:C8"/>
    <mergeCell ref="A32:C32"/>
    <mergeCell ref="A7:C7"/>
    <mergeCell ref="C23:H23"/>
    <mergeCell ref="A34:C34"/>
    <mergeCell ref="A55:H55"/>
    <mergeCell ref="A11:C11"/>
    <mergeCell ref="A13:C13"/>
    <mergeCell ref="A18:C18"/>
    <mergeCell ref="A25:C25"/>
    <mergeCell ref="A39:C39"/>
    <mergeCell ref="A41:C41"/>
    <mergeCell ref="A43:C43"/>
    <mergeCell ref="A47:C47"/>
    <mergeCell ref="A49:C49"/>
    <mergeCell ref="A51:C51"/>
    <mergeCell ref="A53:C53"/>
    <mergeCell ref="A45:I45"/>
  </mergeCells>
  <phoneticPr fontId="27" type="noConversion"/>
  <printOptions horizontalCentered="1"/>
  <pageMargins left="0.31" right="0.18" top="0.44" bottom="0.19" header="0.31" footer="0.22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zoomScale="85" zoomScaleNormal="85" workbookViewId="0">
      <selection activeCell="C9" sqref="C9"/>
    </sheetView>
  </sheetViews>
  <sheetFormatPr defaultRowHeight="15.75" x14ac:dyDescent="0.25"/>
  <cols>
    <col min="1" max="1" width="12" style="57" customWidth="1"/>
    <col min="2" max="2" width="12.109375" style="57" customWidth="1"/>
    <col min="3" max="3" width="12.5546875" style="57" customWidth="1"/>
    <col min="4" max="4" width="15.5546875" style="57" customWidth="1"/>
    <col min="5" max="5" width="13.6640625" style="57" customWidth="1"/>
    <col min="6" max="6" width="3.44140625" style="263" customWidth="1"/>
    <col min="7" max="7" width="15.77734375" style="57" customWidth="1"/>
    <col min="8" max="16384" width="8.88671875" style="57"/>
  </cols>
  <sheetData>
    <row r="1" spans="1:7" x14ac:dyDescent="0.25">
      <c r="A1" s="104" t="s">
        <v>180</v>
      </c>
      <c r="B1" s="106"/>
      <c r="C1" s="106"/>
      <c r="D1" s="106"/>
      <c r="E1" s="106"/>
      <c r="F1" s="201"/>
      <c r="G1" s="202" t="s">
        <v>55</v>
      </c>
    </row>
    <row r="2" spans="1:7" ht="18" x14ac:dyDescent="0.25">
      <c r="A2" s="203" t="s">
        <v>139</v>
      </c>
      <c r="B2" s="204"/>
      <c r="C2" s="205"/>
      <c r="D2" s="206"/>
      <c r="E2" s="391"/>
      <c r="F2" s="393"/>
      <c r="G2" s="392"/>
    </row>
    <row r="3" spans="1:7" ht="18" x14ac:dyDescent="0.25">
      <c r="A3" s="364" t="s">
        <v>138</v>
      </c>
      <c r="B3" s="271"/>
      <c r="C3" s="166"/>
      <c r="D3" s="191"/>
      <c r="E3" s="49"/>
      <c r="F3" s="118"/>
      <c r="G3" s="51"/>
    </row>
    <row r="4" spans="1:7" x14ac:dyDescent="0.25">
      <c r="A4" s="45"/>
      <c r="B4" s="47"/>
      <c r="C4" s="208" t="s">
        <v>54</v>
      </c>
      <c r="D4" s="208" t="s">
        <v>29</v>
      </c>
      <c r="E4" s="208" t="s">
        <v>30</v>
      </c>
      <c r="F4" s="208"/>
      <c r="G4" s="208" t="s">
        <v>82</v>
      </c>
    </row>
    <row r="5" spans="1:7" x14ac:dyDescent="0.25">
      <c r="A5" s="48"/>
      <c r="C5" s="210" t="s">
        <v>26</v>
      </c>
      <c r="D5" s="210" t="s">
        <v>33</v>
      </c>
      <c r="E5" s="210" t="s">
        <v>31</v>
      </c>
      <c r="F5" s="211"/>
      <c r="G5" s="210" t="s">
        <v>27</v>
      </c>
    </row>
    <row r="6" spans="1:7" x14ac:dyDescent="0.25">
      <c r="A6" s="48"/>
      <c r="C6" s="210" t="s">
        <v>27</v>
      </c>
      <c r="D6" s="210" t="s">
        <v>28</v>
      </c>
      <c r="E6" s="210" t="s">
        <v>32</v>
      </c>
      <c r="F6" s="212"/>
      <c r="G6" s="210" t="s">
        <v>83</v>
      </c>
    </row>
    <row r="7" spans="1:7" x14ac:dyDescent="0.25">
      <c r="A7" s="48"/>
      <c r="C7" s="210" t="s">
        <v>28</v>
      </c>
      <c r="D7" s="213" t="s">
        <v>34</v>
      </c>
      <c r="E7" s="214" t="s">
        <v>33</v>
      </c>
      <c r="F7" s="215"/>
      <c r="G7" s="213" t="s">
        <v>35</v>
      </c>
    </row>
    <row r="8" spans="1:7" x14ac:dyDescent="0.25">
      <c r="A8" s="48"/>
      <c r="C8" s="216" t="s">
        <v>18</v>
      </c>
      <c r="D8" s="216" t="s">
        <v>17</v>
      </c>
      <c r="E8" s="216" t="s">
        <v>13</v>
      </c>
      <c r="F8" s="217"/>
      <c r="G8" s="216" t="s">
        <v>16</v>
      </c>
    </row>
    <row r="9" spans="1:7" x14ac:dyDescent="0.25">
      <c r="A9" s="48"/>
      <c r="C9" s="218">
        <v>0</v>
      </c>
      <c r="D9" s="219">
        <f>C9*12</f>
        <v>0</v>
      </c>
      <c r="E9" s="218"/>
      <c r="F9" s="220"/>
      <c r="G9" s="221">
        <f>ROUND(D9-E9,0)</f>
        <v>0</v>
      </c>
    </row>
    <row r="10" spans="1:7" x14ac:dyDescent="0.25">
      <c r="A10" s="222"/>
      <c r="B10" s="223"/>
      <c r="C10" s="223"/>
      <c r="D10" s="223"/>
      <c r="E10" s="223"/>
      <c r="F10" s="224"/>
      <c r="G10" s="225"/>
    </row>
    <row r="11" spans="1:7" ht="18" x14ac:dyDescent="0.25">
      <c r="A11" s="228" t="s">
        <v>84</v>
      </c>
      <c r="B11" s="229"/>
      <c r="C11" s="229"/>
      <c r="D11" s="223"/>
      <c r="E11" s="223"/>
      <c r="F11" s="224"/>
      <c r="G11" s="230"/>
    </row>
    <row r="12" spans="1:7" x14ac:dyDescent="0.25">
      <c r="A12" s="231"/>
      <c r="B12" s="226"/>
      <c r="C12" s="226"/>
      <c r="D12" s="226"/>
      <c r="E12" s="226"/>
      <c r="F12" s="227"/>
      <c r="G12" s="232"/>
    </row>
    <row r="13" spans="1:7" x14ac:dyDescent="0.25">
      <c r="A13" s="231"/>
      <c r="B13" s="233" t="s">
        <v>142</v>
      </c>
      <c r="C13" s="233"/>
      <c r="D13" s="234"/>
      <c r="E13" s="235"/>
      <c r="F13" s="227"/>
      <c r="G13" s="232"/>
    </row>
    <row r="14" spans="1:7" x14ac:dyDescent="0.25">
      <c r="A14" s="231"/>
      <c r="B14" s="226"/>
      <c r="C14" s="226"/>
      <c r="D14" s="226"/>
      <c r="E14" s="226"/>
      <c r="F14" s="227" t="s">
        <v>19</v>
      </c>
      <c r="G14" s="232"/>
    </row>
    <row r="15" spans="1:7" x14ac:dyDescent="0.25">
      <c r="A15" s="48"/>
      <c r="B15" s="236" t="s">
        <v>88</v>
      </c>
      <c r="C15" s="234" t="s">
        <v>131</v>
      </c>
      <c r="D15" s="235"/>
      <c r="E15" s="49"/>
      <c r="F15" s="227" t="s">
        <v>18</v>
      </c>
      <c r="G15" s="221">
        <f>'Benchmark Revenue and expense'!J55</f>
        <v>0</v>
      </c>
    </row>
    <row r="16" spans="1:7" x14ac:dyDescent="0.25">
      <c r="A16" s="231"/>
      <c r="B16" s="49"/>
      <c r="C16" s="226"/>
      <c r="D16" s="226"/>
      <c r="E16" s="226"/>
      <c r="F16" s="227"/>
      <c r="G16" s="232"/>
    </row>
    <row r="17" spans="1:7" x14ac:dyDescent="0.25">
      <c r="A17" s="237" t="s">
        <v>86</v>
      </c>
      <c r="B17" s="236" t="s">
        <v>136</v>
      </c>
      <c r="C17" s="234" t="s">
        <v>137</v>
      </c>
      <c r="D17" s="236"/>
      <c r="E17" s="49"/>
      <c r="F17" s="227" t="s">
        <v>17</v>
      </c>
      <c r="G17" s="221">
        <f>G9</f>
        <v>0</v>
      </c>
    </row>
    <row r="18" spans="1:7" x14ac:dyDescent="0.25">
      <c r="A18" s="231"/>
      <c r="B18" s="226"/>
      <c r="C18" s="226"/>
      <c r="D18" s="226"/>
      <c r="E18" s="226"/>
      <c r="F18" s="227"/>
      <c r="G18" s="232"/>
    </row>
    <row r="19" spans="1:7" x14ac:dyDescent="0.25">
      <c r="A19" s="237" t="s">
        <v>85</v>
      </c>
      <c r="B19" s="236" t="s">
        <v>67</v>
      </c>
      <c r="C19" s="234" t="s">
        <v>132</v>
      </c>
      <c r="D19" s="236"/>
      <c r="E19" s="49"/>
      <c r="F19" s="227" t="s">
        <v>13</v>
      </c>
      <c r="G19" s="221">
        <f>'Benchmark Revenue and expense'!J28</f>
        <v>0</v>
      </c>
    </row>
    <row r="20" spans="1:7" x14ac:dyDescent="0.25">
      <c r="A20" s="48"/>
      <c r="B20" s="49"/>
      <c r="C20" s="49"/>
      <c r="D20" s="49"/>
      <c r="E20" s="49"/>
      <c r="F20" s="118"/>
      <c r="G20" s="50"/>
    </row>
    <row r="21" spans="1:7" x14ac:dyDescent="0.25">
      <c r="A21" s="231"/>
      <c r="B21" s="226"/>
      <c r="C21" s="234" t="s">
        <v>133</v>
      </c>
      <c r="D21" s="49"/>
      <c r="E21" s="226" t="s">
        <v>134</v>
      </c>
      <c r="F21" s="227" t="s">
        <v>16</v>
      </c>
      <c r="G21" s="221">
        <f>ROUND((G15+G17)-G19,0)</f>
        <v>0</v>
      </c>
    </row>
    <row r="22" spans="1:7" x14ac:dyDescent="0.25">
      <c r="A22" s="48"/>
      <c r="B22" s="49"/>
      <c r="C22" s="49"/>
      <c r="D22" s="49"/>
      <c r="E22" s="49"/>
      <c r="F22" s="118"/>
      <c r="G22" s="50"/>
    </row>
    <row r="23" spans="1:7" x14ac:dyDescent="0.25">
      <c r="A23" s="454"/>
      <c r="B23" s="455"/>
      <c r="C23" s="455"/>
      <c r="D23" s="455"/>
      <c r="E23" s="455"/>
      <c r="F23" s="455"/>
      <c r="G23" s="456"/>
    </row>
    <row r="24" spans="1:7" ht="9" customHeight="1" x14ac:dyDescent="0.25">
      <c r="A24" s="238"/>
      <c r="B24" s="238"/>
      <c r="C24" s="238"/>
      <c r="D24" s="238"/>
      <c r="E24" s="238"/>
      <c r="F24" s="239"/>
      <c r="G24" s="240"/>
    </row>
    <row r="25" spans="1:7" x14ac:dyDescent="0.25">
      <c r="A25" s="241" t="s">
        <v>119</v>
      </c>
      <c r="B25" s="242"/>
      <c r="C25" s="242"/>
      <c r="D25" s="243"/>
      <c r="E25" s="243"/>
      <c r="F25" s="244"/>
      <c r="G25" s="245"/>
    </row>
    <row r="26" spans="1:7" ht="18" x14ac:dyDescent="0.25">
      <c r="A26" s="246" t="s">
        <v>25</v>
      </c>
      <c r="B26" s="247"/>
      <c r="C26" s="247"/>
      <c r="D26" s="199"/>
      <c r="E26" s="121"/>
      <c r="F26" s="248"/>
      <c r="G26" s="249"/>
    </row>
    <row r="27" spans="1:7" x14ac:dyDescent="0.25">
      <c r="A27" s="250"/>
      <c r="B27" s="176"/>
      <c r="C27" s="166"/>
      <c r="D27" s="170"/>
      <c r="E27" s="121"/>
      <c r="F27" s="248"/>
      <c r="G27" s="249"/>
    </row>
    <row r="28" spans="1:7" x14ac:dyDescent="0.25">
      <c r="A28" s="48"/>
      <c r="B28" s="208" t="s">
        <v>37</v>
      </c>
      <c r="C28" s="208" t="s">
        <v>43</v>
      </c>
      <c r="D28" s="208" t="s">
        <v>20</v>
      </c>
      <c r="E28" s="208" t="s">
        <v>45</v>
      </c>
      <c r="F28" s="251"/>
      <c r="G28" s="208" t="s">
        <v>20</v>
      </c>
    </row>
    <row r="29" spans="1:7" x14ac:dyDescent="0.25">
      <c r="A29" s="48"/>
      <c r="B29" s="210" t="s">
        <v>38</v>
      </c>
      <c r="C29" s="210" t="s">
        <v>41</v>
      </c>
      <c r="D29" s="210" t="s">
        <v>195</v>
      </c>
      <c r="E29" s="210" t="s">
        <v>32</v>
      </c>
      <c r="F29" s="251"/>
      <c r="G29" s="210" t="s">
        <v>47</v>
      </c>
    </row>
    <row r="30" spans="1:7" x14ac:dyDescent="0.25">
      <c r="A30" s="48"/>
      <c r="B30" s="252" t="s">
        <v>39</v>
      </c>
      <c r="C30" s="252" t="s">
        <v>42</v>
      </c>
      <c r="D30" s="252" t="s">
        <v>40</v>
      </c>
      <c r="E30" s="252" t="s">
        <v>46</v>
      </c>
      <c r="F30" s="248"/>
      <c r="G30" s="210" t="s">
        <v>36</v>
      </c>
    </row>
    <row r="31" spans="1:7" x14ac:dyDescent="0.25">
      <c r="A31" s="48"/>
      <c r="B31" s="253"/>
      <c r="C31" s="254" t="s">
        <v>44</v>
      </c>
      <c r="D31" s="254" t="s">
        <v>49</v>
      </c>
      <c r="E31" s="255"/>
      <c r="F31" s="256"/>
      <c r="G31" s="213" t="s">
        <v>48</v>
      </c>
    </row>
    <row r="32" spans="1:7" x14ac:dyDescent="0.25">
      <c r="A32" s="48"/>
      <c r="B32" s="125" t="s">
        <v>18</v>
      </c>
      <c r="C32" s="125" t="s">
        <v>17</v>
      </c>
      <c r="D32" s="125" t="s">
        <v>13</v>
      </c>
      <c r="E32" s="125" t="s">
        <v>16</v>
      </c>
      <c r="F32" s="257"/>
      <c r="G32" s="258" t="s">
        <v>61</v>
      </c>
    </row>
    <row r="33" spans="1:7" x14ac:dyDescent="0.25">
      <c r="A33" s="250"/>
      <c r="B33" s="365">
        <v>0</v>
      </c>
      <c r="C33" s="260">
        <v>0.03</v>
      </c>
      <c r="D33" s="261">
        <f>ROUND((B33*C33)+B33,0)</f>
        <v>0</v>
      </c>
      <c r="E33" s="259">
        <v>0</v>
      </c>
      <c r="F33" s="209"/>
      <c r="G33" s="262">
        <f>D33-E33</f>
        <v>0</v>
      </c>
    </row>
    <row r="34" spans="1:7" x14ac:dyDescent="0.25">
      <c r="A34" s="250"/>
      <c r="B34" s="121"/>
      <c r="C34" s="121"/>
      <c r="D34" s="176"/>
      <c r="E34" s="176"/>
      <c r="F34" s="209"/>
      <c r="G34" s="249"/>
    </row>
    <row r="35" spans="1:7" x14ac:dyDescent="0.25">
      <c r="A35" s="457" t="s">
        <v>143</v>
      </c>
      <c r="B35" s="458"/>
      <c r="C35" s="458"/>
      <c r="D35" s="458"/>
      <c r="E35" s="458"/>
      <c r="F35" s="458"/>
      <c r="G35" s="459"/>
    </row>
    <row r="36" spans="1:7" x14ac:dyDescent="0.25">
      <c r="A36" s="394"/>
      <c r="B36" s="395"/>
      <c r="C36" s="395"/>
      <c r="D36" s="395"/>
      <c r="E36" s="395"/>
      <c r="F36" s="395"/>
      <c r="G36" s="396"/>
    </row>
  </sheetData>
  <mergeCells count="2">
    <mergeCell ref="A23:G23"/>
    <mergeCell ref="A35:G35"/>
  </mergeCells>
  <phoneticPr fontId="0" type="noConversion"/>
  <printOptions horizontalCentered="1"/>
  <pageMargins left="0.196850393700787" right="0.08" top="0.53" bottom="0.196850393700787" header="0.28999999999999998" footer="0.511811023622047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zoomScale="85" zoomScaleNormal="85" workbookViewId="0">
      <selection activeCell="C8" sqref="C8"/>
    </sheetView>
  </sheetViews>
  <sheetFormatPr defaultRowHeight="15.75" x14ac:dyDescent="0.25"/>
  <cols>
    <col min="1" max="1" width="8.88671875" style="57"/>
    <col min="2" max="2" width="9.44140625" style="57" customWidth="1"/>
    <col min="3" max="3" width="6" style="57" customWidth="1"/>
    <col min="4" max="4" width="9.33203125" style="57" customWidth="1"/>
    <col min="5" max="5" width="8.33203125" style="57" customWidth="1"/>
    <col min="6" max="6" width="10.77734375" style="57" customWidth="1"/>
    <col min="7" max="7" width="0.44140625" style="57" customWidth="1"/>
    <col min="8" max="8" width="8.88671875" style="57" customWidth="1"/>
    <col min="9" max="9" width="19.77734375" style="57" customWidth="1"/>
    <col min="10" max="10" width="7.77734375" style="57" customWidth="1"/>
    <col min="11" max="11" width="2.77734375" style="57" customWidth="1"/>
    <col min="12" max="12" width="12.6640625" style="57" customWidth="1"/>
    <col min="13" max="13" width="1.109375" style="57" customWidth="1"/>
    <col min="14" max="14" width="2.109375" style="49" customWidth="1"/>
    <col min="15" max="21" width="10.6640625" style="49" customWidth="1"/>
    <col min="22" max="28" width="8.88671875" style="49"/>
    <col min="29" max="16384" width="8.88671875" style="57"/>
  </cols>
  <sheetData>
    <row r="1" spans="1:34" x14ac:dyDescent="0.25">
      <c r="A1" s="104" t="s">
        <v>181</v>
      </c>
      <c r="B1" s="105"/>
      <c r="C1" s="106"/>
      <c r="D1" s="106"/>
      <c r="E1" s="106"/>
      <c r="F1" s="106"/>
      <c r="G1" s="106"/>
      <c r="H1" s="106"/>
      <c r="I1" s="107"/>
      <c r="J1" s="107"/>
      <c r="K1" s="107"/>
      <c r="L1" s="107" t="s">
        <v>117</v>
      </c>
      <c r="M1" s="108"/>
      <c r="O1" s="450" t="s">
        <v>185</v>
      </c>
      <c r="P1" s="450"/>
      <c r="Q1" s="450"/>
      <c r="R1" s="450"/>
      <c r="S1" s="450"/>
      <c r="T1" s="450"/>
      <c r="U1" s="450"/>
    </row>
    <row r="2" spans="1:34" ht="27.75" customHeight="1" x14ac:dyDescent="0.25">
      <c r="A2" s="109" t="s">
        <v>23</v>
      </c>
      <c r="B2" s="110"/>
      <c r="C2" s="366"/>
      <c r="D2" s="366"/>
      <c r="E2" s="366"/>
      <c r="F2" s="366"/>
      <c r="G2" s="46"/>
      <c r="H2" s="46"/>
      <c r="I2" s="46"/>
      <c r="J2" s="46"/>
      <c r="K2" s="46"/>
      <c r="L2" s="46"/>
      <c r="M2" s="47"/>
      <c r="O2" s="450"/>
      <c r="P2" s="450"/>
      <c r="Q2" s="450"/>
      <c r="R2" s="450"/>
      <c r="S2" s="450"/>
      <c r="T2" s="450"/>
      <c r="U2" s="450"/>
    </row>
    <row r="3" spans="1:34" x14ac:dyDescent="0.25">
      <c r="A3" s="111" t="s">
        <v>89</v>
      </c>
      <c r="B3" s="111" t="s">
        <v>90</v>
      </c>
      <c r="C3" s="111" t="s">
        <v>0</v>
      </c>
      <c r="D3" s="112">
        <v>2016</v>
      </c>
      <c r="E3" s="112">
        <v>2017</v>
      </c>
      <c r="F3" s="112">
        <v>2017</v>
      </c>
      <c r="G3" s="49"/>
      <c r="H3" s="112">
        <v>2017</v>
      </c>
      <c r="I3" s="112" t="s">
        <v>91</v>
      </c>
      <c r="J3" s="113" t="s">
        <v>20</v>
      </c>
      <c r="K3" s="49"/>
      <c r="L3" s="111" t="s">
        <v>20</v>
      </c>
      <c r="M3" s="50"/>
    </row>
    <row r="4" spans="1:34" x14ac:dyDescent="0.25">
      <c r="A4" s="114" t="s">
        <v>92</v>
      </c>
      <c r="B4" s="114" t="s">
        <v>93</v>
      </c>
      <c r="C4" s="114" t="s">
        <v>1</v>
      </c>
      <c r="D4" s="115" t="s">
        <v>116</v>
      </c>
      <c r="E4" s="115" t="s">
        <v>57</v>
      </c>
      <c r="F4" s="115" t="s">
        <v>59</v>
      </c>
      <c r="G4" s="116"/>
      <c r="H4" s="115" t="s">
        <v>94</v>
      </c>
      <c r="I4" s="115" t="s">
        <v>196</v>
      </c>
      <c r="J4" s="117" t="s">
        <v>95</v>
      </c>
      <c r="K4" s="49"/>
      <c r="L4" s="114" t="s">
        <v>96</v>
      </c>
      <c r="M4" s="50"/>
      <c r="O4" s="118"/>
    </row>
    <row r="5" spans="1:34" ht="42.75" customHeight="1" x14ac:dyDescent="0.25">
      <c r="A5" s="119"/>
      <c r="B5" s="367" t="s">
        <v>97</v>
      </c>
      <c r="C5" s="120"/>
      <c r="D5" s="115" t="s">
        <v>98</v>
      </c>
      <c r="E5" s="115" t="s">
        <v>58</v>
      </c>
      <c r="F5" s="115" t="s">
        <v>99</v>
      </c>
      <c r="G5" s="121"/>
      <c r="H5" s="115" t="s">
        <v>100</v>
      </c>
      <c r="I5" s="115" t="s">
        <v>197</v>
      </c>
      <c r="J5" s="117" t="s">
        <v>101</v>
      </c>
      <c r="K5" s="49"/>
      <c r="L5" s="114" t="s">
        <v>102</v>
      </c>
      <c r="M5" s="50"/>
    </row>
    <row r="6" spans="1:34" x14ac:dyDescent="0.25">
      <c r="A6" s="122"/>
      <c r="B6" s="209" t="s">
        <v>103</v>
      </c>
      <c r="C6" s="123"/>
      <c r="D6" s="368" t="s">
        <v>99</v>
      </c>
      <c r="E6" s="376">
        <v>0</v>
      </c>
      <c r="F6" s="369" t="s">
        <v>184</v>
      </c>
      <c r="G6" s="121"/>
      <c r="H6" s="369" t="s">
        <v>99</v>
      </c>
      <c r="I6" s="369" t="s">
        <v>104</v>
      </c>
      <c r="J6" s="124" t="s">
        <v>1</v>
      </c>
      <c r="K6" s="49"/>
      <c r="L6" s="368" t="s">
        <v>105</v>
      </c>
      <c r="M6" s="50"/>
    </row>
    <row r="7" spans="1:34" x14ac:dyDescent="0.25">
      <c r="A7" s="125" t="s">
        <v>18</v>
      </c>
      <c r="B7" s="125" t="s">
        <v>17</v>
      </c>
      <c r="C7" s="125" t="s">
        <v>13</v>
      </c>
      <c r="D7" s="125" t="s">
        <v>16</v>
      </c>
      <c r="E7" s="125" t="s">
        <v>15</v>
      </c>
      <c r="F7" s="125" t="s">
        <v>14</v>
      </c>
      <c r="G7" s="121"/>
      <c r="H7" s="126" t="s">
        <v>69</v>
      </c>
      <c r="I7" s="126" t="s">
        <v>70</v>
      </c>
      <c r="J7" s="126" t="s">
        <v>71</v>
      </c>
      <c r="K7" s="127" t="s">
        <v>19</v>
      </c>
      <c r="L7" s="125" t="s">
        <v>106</v>
      </c>
      <c r="M7" s="128"/>
      <c r="O7" s="129"/>
      <c r="Q7" s="130"/>
      <c r="R7" s="130"/>
      <c r="S7" s="130"/>
      <c r="T7" s="131"/>
      <c r="U7" s="130"/>
      <c r="V7" s="130"/>
      <c r="W7" s="130"/>
      <c r="X7" s="130"/>
      <c r="Y7" s="130"/>
      <c r="Z7" s="130"/>
      <c r="AA7" s="130"/>
      <c r="AB7" s="130"/>
      <c r="AC7" s="132"/>
      <c r="AD7" s="132"/>
      <c r="AE7" s="132"/>
      <c r="AF7" s="132"/>
      <c r="AG7" s="132"/>
      <c r="AH7" s="132"/>
    </row>
    <row r="8" spans="1:34" x14ac:dyDescent="0.25">
      <c r="A8" s="338" t="s">
        <v>170</v>
      </c>
      <c r="B8" s="134" t="s">
        <v>18</v>
      </c>
      <c r="C8" s="134"/>
      <c r="D8" s="135">
        <v>0</v>
      </c>
      <c r="E8" s="377">
        <v>0</v>
      </c>
      <c r="F8" s="136">
        <f>ROUND(D8*(1+E8),0)</f>
        <v>0</v>
      </c>
      <c r="G8" s="137"/>
      <c r="H8" s="138">
        <v>0</v>
      </c>
      <c r="I8" s="139">
        <f t="shared" ref="I8:I31" si="0">ROUND(IF(F8&lt;H8,F8,H8),0)</f>
        <v>0</v>
      </c>
      <c r="J8" s="140">
        <v>0</v>
      </c>
      <c r="K8" s="141">
        <v>1</v>
      </c>
      <c r="L8" s="139">
        <f t="shared" ref="L8:L31" si="1">ROUND(I8*J8*12,0)</f>
        <v>0</v>
      </c>
      <c r="M8" s="142"/>
      <c r="N8" s="143"/>
      <c r="O8" s="143"/>
      <c r="P8" s="143"/>
      <c r="Q8" s="131"/>
      <c r="Z8" s="57"/>
      <c r="AA8" s="57"/>
      <c r="AB8" s="57"/>
    </row>
    <row r="9" spans="1:34" x14ac:dyDescent="0.25">
      <c r="A9" s="338" t="s">
        <v>171</v>
      </c>
      <c r="B9" s="134" t="s">
        <v>18</v>
      </c>
      <c r="C9" s="134"/>
      <c r="D9" s="135">
        <v>0</v>
      </c>
      <c r="E9" s="377">
        <v>0</v>
      </c>
      <c r="F9" s="136">
        <f t="shared" ref="F9:F31" si="2">ROUND(D9*(1+E9),0)</f>
        <v>0</v>
      </c>
      <c r="G9" s="137"/>
      <c r="H9" s="138">
        <v>0</v>
      </c>
      <c r="I9" s="139">
        <f t="shared" si="0"/>
        <v>0</v>
      </c>
      <c r="J9" s="140">
        <v>0</v>
      </c>
      <c r="K9" s="141">
        <v>2</v>
      </c>
      <c r="L9" s="139">
        <f t="shared" si="1"/>
        <v>0</v>
      </c>
      <c r="M9" s="142"/>
      <c r="N9" s="143"/>
      <c r="O9" s="143"/>
      <c r="P9" s="143"/>
      <c r="Q9" s="143"/>
      <c r="R9" s="143"/>
      <c r="S9" s="143"/>
      <c r="T9" s="131"/>
    </row>
    <row r="10" spans="1:34" x14ac:dyDescent="0.25">
      <c r="A10" s="338" t="s">
        <v>172</v>
      </c>
      <c r="B10" s="134" t="s">
        <v>18</v>
      </c>
      <c r="C10" s="134"/>
      <c r="D10" s="135">
        <v>0</v>
      </c>
      <c r="E10" s="377">
        <v>0</v>
      </c>
      <c r="F10" s="136">
        <f t="shared" si="2"/>
        <v>0</v>
      </c>
      <c r="G10" s="137"/>
      <c r="H10" s="138">
        <v>0</v>
      </c>
      <c r="I10" s="139">
        <f t="shared" si="0"/>
        <v>0</v>
      </c>
      <c r="J10" s="140">
        <v>0</v>
      </c>
      <c r="K10" s="141">
        <v>3</v>
      </c>
      <c r="L10" s="139">
        <f t="shared" si="1"/>
        <v>0</v>
      </c>
      <c r="M10" s="142"/>
      <c r="N10" s="143"/>
      <c r="O10" s="143"/>
      <c r="P10" s="143"/>
      <c r="Q10" s="143"/>
      <c r="R10" s="143"/>
      <c r="S10" s="143"/>
      <c r="T10" s="131"/>
    </row>
    <row r="11" spans="1:34" x14ac:dyDescent="0.25">
      <c r="A11" s="338"/>
      <c r="B11" s="134"/>
      <c r="C11" s="134"/>
      <c r="D11" s="135"/>
      <c r="E11" s="377"/>
      <c r="F11" s="136"/>
      <c r="G11" s="137"/>
      <c r="H11" s="138"/>
      <c r="I11" s="139"/>
      <c r="J11" s="140"/>
      <c r="K11" s="141">
        <v>4</v>
      </c>
      <c r="L11" s="139"/>
      <c r="M11" s="142"/>
      <c r="N11" s="143"/>
      <c r="O11" s="143"/>
      <c r="P11" s="143"/>
      <c r="Q11" s="143"/>
      <c r="R11" s="143"/>
      <c r="S11" s="143"/>
      <c r="T11" s="131"/>
    </row>
    <row r="12" spans="1:34" x14ac:dyDescent="0.25">
      <c r="A12" s="338" t="s">
        <v>171</v>
      </c>
      <c r="B12" s="134" t="s">
        <v>173</v>
      </c>
      <c r="C12" s="134"/>
      <c r="D12" s="135">
        <v>0</v>
      </c>
      <c r="E12" s="377">
        <v>0</v>
      </c>
      <c r="F12" s="136">
        <f t="shared" si="2"/>
        <v>0</v>
      </c>
      <c r="G12" s="137"/>
      <c r="H12" s="138">
        <v>0</v>
      </c>
      <c r="I12" s="139">
        <f t="shared" si="0"/>
        <v>0</v>
      </c>
      <c r="J12" s="140">
        <v>0</v>
      </c>
      <c r="K12" s="141">
        <v>5</v>
      </c>
      <c r="L12" s="139">
        <f t="shared" si="1"/>
        <v>0</v>
      </c>
      <c r="M12" s="142"/>
      <c r="N12" s="143"/>
      <c r="O12" s="143"/>
      <c r="P12" s="143"/>
      <c r="Q12" s="143"/>
      <c r="R12" s="143"/>
      <c r="S12" s="143"/>
      <c r="T12" s="131"/>
    </row>
    <row r="13" spans="1:34" x14ac:dyDescent="0.25">
      <c r="A13" s="338" t="s">
        <v>172</v>
      </c>
      <c r="B13" s="134" t="s">
        <v>173</v>
      </c>
      <c r="C13" s="134"/>
      <c r="D13" s="135">
        <v>0</v>
      </c>
      <c r="E13" s="377">
        <v>0</v>
      </c>
      <c r="F13" s="136">
        <f t="shared" si="2"/>
        <v>0</v>
      </c>
      <c r="G13" s="137"/>
      <c r="H13" s="138">
        <v>0</v>
      </c>
      <c r="I13" s="139">
        <f t="shared" si="0"/>
        <v>0</v>
      </c>
      <c r="J13" s="140">
        <v>0</v>
      </c>
      <c r="K13" s="141">
        <v>6</v>
      </c>
      <c r="L13" s="139">
        <f t="shared" si="1"/>
        <v>0</v>
      </c>
      <c r="M13" s="142"/>
      <c r="N13" s="143"/>
      <c r="O13" s="143"/>
      <c r="P13" s="143"/>
      <c r="Q13" s="143"/>
      <c r="R13" s="143"/>
      <c r="S13" s="143"/>
      <c r="T13" s="131"/>
    </row>
    <row r="14" spans="1:34" x14ac:dyDescent="0.25">
      <c r="A14" s="338" t="s">
        <v>174</v>
      </c>
      <c r="B14" s="134" t="s">
        <v>173</v>
      </c>
      <c r="C14" s="134"/>
      <c r="D14" s="135">
        <v>0</v>
      </c>
      <c r="E14" s="377">
        <v>0</v>
      </c>
      <c r="F14" s="136">
        <f t="shared" si="2"/>
        <v>0</v>
      </c>
      <c r="G14" s="137"/>
      <c r="H14" s="138">
        <v>0</v>
      </c>
      <c r="I14" s="139">
        <f t="shared" si="0"/>
        <v>0</v>
      </c>
      <c r="J14" s="140">
        <v>0</v>
      </c>
      <c r="K14" s="141">
        <v>7</v>
      </c>
      <c r="L14" s="139">
        <f t="shared" si="1"/>
        <v>0</v>
      </c>
      <c r="M14" s="142"/>
      <c r="N14" s="143"/>
      <c r="O14" s="143"/>
      <c r="P14" s="143"/>
      <c r="Q14" s="143"/>
      <c r="R14" s="143"/>
      <c r="S14" s="143"/>
      <c r="T14" s="131"/>
    </row>
    <row r="15" spans="1:34" x14ac:dyDescent="0.25">
      <c r="A15" s="133"/>
      <c r="B15" s="134"/>
      <c r="C15" s="134"/>
      <c r="D15" s="135">
        <v>0</v>
      </c>
      <c r="E15" s="377">
        <v>0</v>
      </c>
      <c r="F15" s="136">
        <f t="shared" si="2"/>
        <v>0</v>
      </c>
      <c r="G15" s="137"/>
      <c r="H15" s="138">
        <v>0</v>
      </c>
      <c r="I15" s="139">
        <f t="shared" si="0"/>
        <v>0</v>
      </c>
      <c r="J15" s="140">
        <v>0</v>
      </c>
      <c r="K15" s="141">
        <v>8</v>
      </c>
      <c r="L15" s="139">
        <f t="shared" si="1"/>
        <v>0</v>
      </c>
      <c r="M15" s="142"/>
      <c r="N15" s="143"/>
      <c r="O15" s="143"/>
      <c r="P15" s="143"/>
      <c r="Q15" s="143"/>
      <c r="R15" s="143"/>
      <c r="S15" s="143"/>
      <c r="T15" s="131"/>
    </row>
    <row r="16" spans="1:34" x14ac:dyDescent="0.25">
      <c r="A16" s="133"/>
      <c r="B16" s="134"/>
      <c r="C16" s="134"/>
      <c r="D16" s="135">
        <v>0</v>
      </c>
      <c r="E16" s="377">
        <v>0</v>
      </c>
      <c r="F16" s="136">
        <f t="shared" si="2"/>
        <v>0</v>
      </c>
      <c r="G16" s="137"/>
      <c r="H16" s="138">
        <v>0</v>
      </c>
      <c r="I16" s="139">
        <f t="shared" si="0"/>
        <v>0</v>
      </c>
      <c r="J16" s="140">
        <v>0</v>
      </c>
      <c r="K16" s="141">
        <v>9</v>
      </c>
      <c r="L16" s="139">
        <f t="shared" si="1"/>
        <v>0</v>
      </c>
      <c r="M16" s="142"/>
      <c r="N16" s="143"/>
      <c r="O16" s="143"/>
      <c r="P16" s="143"/>
      <c r="Q16" s="143"/>
      <c r="R16" s="143"/>
      <c r="S16" s="143"/>
      <c r="T16" s="131"/>
    </row>
    <row r="17" spans="1:20" x14ac:dyDescent="0.25">
      <c r="A17" s="133"/>
      <c r="B17" s="134"/>
      <c r="C17" s="134"/>
      <c r="D17" s="135">
        <v>0</v>
      </c>
      <c r="E17" s="377">
        <v>0</v>
      </c>
      <c r="F17" s="136">
        <f t="shared" si="2"/>
        <v>0</v>
      </c>
      <c r="G17" s="137"/>
      <c r="H17" s="138">
        <v>0</v>
      </c>
      <c r="I17" s="139">
        <f t="shared" si="0"/>
        <v>0</v>
      </c>
      <c r="J17" s="140">
        <v>0</v>
      </c>
      <c r="K17" s="141">
        <v>10</v>
      </c>
      <c r="L17" s="139">
        <f t="shared" si="1"/>
        <v>0</v>
      </c>
      <c r="M17" s="142"/>
      <c r="N17" s="143"/>
      <c r="O17" s="143"/>
      <c r="P17" s="143"/>
      <c r="Q17" s="143"/>
      <c r="R17" s="143"/>
      <c r="S17" s="143"/>
      <c r="T17" s="131"/>
    </row>
    <row r="18" spans="1:20" x14ac:dyDescent="0.25">
      <c r="A18" s="133"/>
      <c r="B18" s="134"/>
      <c r="C18" s="134"/>
      <c r="D18" s="135">
        <v>0</v>
      </c>
      <c r="E18" s="377">
        <v>0</v>
      </c>
      <c r="F18" s="136">
        <f t="shared" si="2"/>
        <v>0</v>
      </c>
      <c r="G18" s="137"/>
      <c r="H18" s="138">
        <v>0</v>
      </c>
      <c r="I18" s="139">
        <f t="shared" si="0"/>
        <v>0</v>
      </c>
      <c r="J18" s="140">
        <v>0</v>
      </c>
      <c r="K18" s="141">
        <v>11</v>
      </c>
      <c r="L18" s="139">
        <f t="shared" si="1"/>
        <v>0</v>
      </c>
      <c r="M18" s="142"/>
      <c r="N18" s="143"/>
      <c r="O18" s="143"/>
      <c r="P18" s="143"/>
      <c r="Q18" s="143"/>
      <c r="R18" s="143"/>
      <c r="S18" s="143"/>
      <c r="T18" s="131"/>
    </row>
    <row r="19" spans="1:20" x14ac:dyDescent="0.25">
      <c r="A19" s="133"/>
      <c r="B19" s="134"/>
      <c r="C19" s="134"/>
      <c r="D19" s="135">
        <v>0</v>
      </c>
      <c r="E19" s="377">
        <v>0</v>
      </c>
      <c r="F19" s="136">
        <f t="shared" si="2"/>
        <v>0</v>
      </c>
      <c r="G19" s="137"/>
      <c r="H19" s="138">
        <v>0</v>
      </c>
      <c r="I19" s="139">
        <f t="shared" si="0"/>
        <v>0</v>
      </c>
      <c r="J19" s="140">
        <v>0</v>
      </c>
      <c r="K19" s="141">
        <v>12</v>
      </c>
      <c r="L19" s="139">
        <f t="shared" si="1"/>
        <v>0</v>
      </c>
      <c r="M19" s="142"/>
      <c r="N19" s="143"/>
      <c r="O19" s="143"/>
      <c r="P19" s="143"/>
      <c r="Q19" s="143"/>
      <c r="R19" s="143"/>
      <c r="S19" s="143"/>
      <c r="T19" s="131"/>
    </row>
    <row r="20" spans="1:20" x14ac:dyDescent="0.25">
      <c r="A20" s="133"/>
      <c r="B20" s="134"/>
      <c r="C20" s="134"/>
      <c r="D20" s="135">
        <v>0</v>
      </c>
      <c r="E20" s="377">
        <v>0</v>
      </c>
      <c r="F20" s="136">
        <f t="shared" si="2"/>
        <v>0</v>
      </c>
      <c r="G20" s="137"/>
      <c r="H20" s="138">
        <v>0</v>
      </c>
      <c r="I20" s="139">
        <f t="shared" si="0"/>
        <v>0</v>
      </c>
      <c r="J20" s="140">
        <v>0</v>
      </c>
      <c r="K20" s="141">
        <v>13</v>
      </c>
      <c r="L20" s="139">
        <f t="shared" si="1"/>
        <v>0</v>
      </c>
      <c r="M20" s="142"/>
      <c r="N20" s="143"/>
      <c r="O20" s="143"/>
      <c r="P20" s="143"/>
      <c r="Q20" s="143"/>
      <c r="R20" s="143"/>
      <c r="S20" s="143"/>
      <c r="T20" s="131"/>
    </row>
    <row r="21" spans="1:20" x14ac:dyDescent="0.25">
      <c r="A21" s="133"/>
      <c r="B21" s="134"/>
      <c r="C21" s="134"/>
      <c r="D21" s="135">
        <v>0</v>
      </c>
      <c r="E21" s="377">
        <v>0</v>
      </c>
      <c r="F21" s="136">
        <f t="shared" si="2"/>
        <v>0</v>
      </c>
      <c r="G21" s="137"/>
      <c r="H21" s="138">
        <v>0</v>
      </c>
      <c r="I21" s="139">
        <f t="shared" si="0"/>
        <v>0</v>
      </c>
      <c r="J21" s="140">
        <v>0</v>
      </c>
      <c r="K21" s="141">
        <v>14</v>
      </c>
      <c r="L21" s="139">
        <f t="shared" si="1"/>
        <v>0</v>
      </c>
      <c r="M21" s="142"/>
      <c r="N21" s="143"/>
      <c r="O21" s="143"/>
      <c r="P21" s="143"/>
      <c r="Q21" s="143"/>
      <c r="R21" s="143"/>
      <c r="S21" s="143"/>
      <c r="T21" s="131"/>
    </row>
    <row r="22" spans="1:20" x14ac:dyDescent="0.25">
      <c r="A22" s="133"/>
      <c r="B22" s="134"/>
      <c r="C22" s="134"/>
      <c r="D22" s="135">
        <v>0</v>
      </c>
      <c r="E22" s="377">
        <v>0</v>
      </c>
      <c r="F22" s="136">
        <f t="shared" si="2"/>
        <v>0</v>
      </c>
      <c r="G22" s="137"/>
      <c r="H22" s="138">
        <v>0</v>
      </c>
      <c r="I22" s="139">
        <f t="shared" si="0"/>
        <v>0</v>
      </c>
      <c r="J22" s="140">
        <v>0</v>
      </c>
      <c r="K22" s="141">
        <v>15</v>
      </c>
      <c r="L22" s="139">
        <f t="shared" si="1"/>
        <v>0</v>
      </c>
      <c r="M22" s="142"/>
      <c r="N22" s="143"/>
      <c r="O22" s="143"/>
      <c r="P22" s="143"/>
      <c r="Q22" s="143"/>
      <c r="R22" s="143"/>
      <c r="S22" s="143"/>
      <c r="T22" s="131"/>
    </row>
    <row r="23" spans="1:20" x14ac:dyDescent="0.25">
      <c r="A23" s="133"/>
      <c r="B23" s="134"/>
      <c r="C23" s="134"/>
      <c r="D23" s="135">
        <v>0</v>
      </c>
      <c r="E23" s="377">
        <v>0</v>
      </c>
      <c r="F23" s="136">
        <f t="shared" si="2"/>
        <v>0</v>
      </c>
      <c r="G23" s="137"/>
      <c r="H23" s="138">
        <v>0</v>
      </c>
      <c r="I23" s="139">
        <f t="shared" si="0"/>
        <v>0</v>
      </c>
      <c r="J23" s="140">
        <v>0</v>
      </c>
      <c r="K23" s="141">
        <v>16</v>
      </c>
      <c r="L23" s="139">
        <f t="shared" si="1"/>
        <v>0</v>
      </c>
      <c r="M23" s="142"/>
      <c r="N23" s="143"/>
      <c r="O23" s="143"/>
      <c r="P23" s="143"/>
      <c r="Q23" s="143"/>
      <c r="R23" s="143"/>
      <c r="S23" s="143"/>
      <c r="T23" s="131"/>
    </row>
    <row r="24" spans="1:20" x14ac:dyDescent="0.25">
      <c r="A24" s="133"/>
      <c r="B24" s="134"/>
      <c r="C24" s="134"/>
      <c r="D24" s="135">
        <v>0</v>
      </c>
      <c r="E24" s="377">
        <v>0</v>
      </c>
      <c r="F24" s="136">
        <f t="shared" si="2"/>
        <v>0</v>
      </c>
      <c r="G24" s="137"/>
      <c r="H24" s="138">
        <v>0</v>
      </c>
      <c r="I24" s="139">
        <f t="shared" si="0"/>
        <v>0</v>
      </c>
      <c r="J24" s="140">
        <v>0</v>
      </c>
      <c r="K24" s="141">
        <v>17</v>
      </c>
      <c r="L24" s="139">
        <f t="shared" si="1"/>
        <v>0</v>
      </c>
      <c r="M24" s="142"/>
      <c r="N24" s="143"/>
      <c r="O24" s="143"/>
      <c r="P24" s="143"/>
      <c r="Q24" s="143"/>
      <c r="R24" s="143"/>
      <c r="S24" s="143"/>
      <c r="T24" s="131"/>
    </row>
    <row r="25" spans="1:20" x14ac:dyDescent="0.25">
      <c r="A25" s="133"/>
      <c r="B25" s="134"/>
      <c r="C25" s="134"/>
      <c r="D25" s="135">
        <v>0</v>
      </c>
      <c r="E25" s="377">
        <v>0</v>
      </c>
      <c r="F25" s="136">
        <f t="shared" si="2"/>
        <v>0</v>
      </c>
      <c r="G25" s="137"/>
      <c r="H25" s="138">
        <v>0</v>
      </c>
      <c r="I25" s="139">
        <f t="shared" si="0"/>
        <v>0</v>
      </c>
      <c r="J25" s="140">
        <v>0</v>
      </c>
      <c r="K25" s="141">
        <v>18</v>
      </c>
      <c r="L25" s="139">
        <f t="shared" si="1"/>
        <v>0</v>
      </c>
      <c r="M25" s="142"/>
      <c r="N25" s="143"/>
      <c r="O25" s="143"/>
      <c r="P25" s="143"/>
      <c r="Q25" s="143"/>
      <c r="R25" s="143"/>
      <c r="S25" s="143"/>
      <c r="T25" s="131"/>
    </row>
    <row r="26" spans="1:20" x14ac:dyDescent="0.25">
      <c r="A26" s="133"/>
      <c r="B26" s="134"/>
      <c r="C26" s="134"/>
      <c r="D26" s="135">
        <v>0</v>
      </c>
      <c r="E26" s="377">
        <v>0</v>
      </c>
      <c r="F26" s="136">
        <f t="shared" si="2"/>
        <v>0</v>
      </c>
      <c r="G26" s="137"/>
      <c r="H26" s="138">
        <v>0</v>
      </c>
      <c r="I26" s="139">
        <f t="shared" si="0"/>
        <v>0</v>
      </c>
      <c r="J26" s="140">
        <v>0</v>
      </c>
      <c r="K26" s="141">
        <v>19</v>
      </c>
      <c r="L26" s="139">
        <f t="shared" si="1"/>
        <v>0</v>
      </c>
      <c r="M26" s="142"/>
      <c r="N26" s="143"/>
      <c r="O26" s="143"/>
      <c r="P26" s="143"/>
      <c r="Q26" s="143"/>
      <c r="R26" s="143"/>
      <c r="S26" s="143"/>
      <c r="T26" s="131"/>
    </row>
    <row r="27" spans="1:20" x14ac:dyDescent="0.25">
      <c r="A27" s="133"/>
      <c r="B27" s="134"/>
      <c r="C27" s="134"/>
      <c r="D27" s="135">
        <v>0</v>
      </c>
      <c r="E27" s="377">
        <v>0</v>
      </c>
      <c r="F27" s="136">
        <f t="shared" si="2"/>
        <v>0</v>
      </c>
      <c r="G27" s="137"/>
      <c r="H27" s="138">
        <v>0</v>
      </c>
      <c r="I27" s="139">
        <f t="shared" si="0"/>
        <v>0</v>
      </c>
      <c r="J27" s="140">
        <v>0</v>
      </c>
      <c r="K27" s="141">
        <v>20</v>
      </c>
      <c r="L27" s="139">
        <f t="shared" si="1"/>
        <v>0</v>
      </c>
      <c r="M27" s="142"/>
      <c r="N27" s="143"/>
      <c r="O27" s="143"/>
      <c r="P27" s="143"/>
      <c r="Q27" s="143"/>
      <c r="R27" s="143"/>
      <c r="S27" s="143"/>
      <c r="T27" s="131"/>
    </row>
    <row r="28" spans="1:20" x14ac:dyDescent="0.25">
      <c r="A28" s="144"/>
      <c r="B28" s="134"/>
      <c r="C28" s="134"/>
      <c r="D28" s="135">
        <v>0</v>
      </c>
      <c r="E28" s="377">
        <v>0</v>
      </c>
      <c r="F28" s="136">
        <f t="shared" si="2"/>
        <v>0</v>
      </c>
      <c r="G28" s="137"/>
      <c r="H28" s="138">
        <v>0</v>
      </c>
      <c r="I28" s="139">
        <f t="shared" si="0"/>
        <v>0</v>
      </c>
      <c r="J28" s="140">
        <v>0</v>
      </c>
      <c r="K28" s="141">
        <v>21</v>
      </c>
      <c r="L28" s="139">
        <f t="shared" si="1"/>
        <v>0</v>
      </c>
      <c r="M28" s="142"/>
      <c r="N28" s="143"/>
      <c r="O28" s="143"/>
      <c r="P28" s="143"/>
      <c r="Q28" s="143"/>
      <c r="R28" s="143"/>
      <c r="S28" s="143"/>
      <c r="T28" s="131"/>
    </row>
    <row r="29" spans="1:20" x14ac:dyDescent="0.25">
      <c r="A29" s="144"/>
      <c r="B29" s="134"/>
      <c r="C29" s="134"/>
      <c r="D29" s="135">
        <v>0</v>
      </c>
      <c r="E29" s="377">
        <v>0</v>
      </c>
      <c r="F29" s="136">
        <f t="shared" si="2"/>
        <v>0</v>
      </c>
      <c r="G29" s="137"/>
      <c r="H29" s="138">
        <v>0</v>
      </c>
      <c r="I29" s="139">
        <f t="shared" si="0"/>
        <v>0</v>
      </c>
      <c r="J29" s="140">
        <v>0</v>
      </c>
      <c r="K29" s="141">
        <v>22</v>
      </c>
      <c r="L29" s="139">
        <f t="shared" si="1"/>
        <v>0</v>
      </c>
      <c r="M29" s="142"/>
      <c r="N29" s="143"/>
      <c r="O29" s="143"/>
      <c r="P29" s="143"/>
      <c r="Q29" s="143"/>
      <c r="R29" s="143"/>
      <c r="S29" s="143"/>
      <c r="T29" s="131"/>
    </row>
    <row r="30" spans="1:20" x14ac:dyDescent="0.25">
      <c r="A30" s="144"/>
      <c r="B30" s="134"/>
      <c r="C30" s="134"/>
      <c r="D30" s="135">
        <v>0</v>
      </c>
      <c r="E30" s="377">
        <v>0</v>
      </c>
      <c r="F30" s="136">
        <f t="shared" si="2"/>
        <v>0</v>
      </c>
      <c r="G30" s="137"/>
      <c r="H30" s="138">
        <v>0</v>
      </c>
      <c r="I30" s="139">
        <f t="shared" si="0"/>
        <v>0</v>
      </c>
      <c r="J30" s="140">
        <v>0</v>
      </c>
      <c r="K30" s="141">
        <v>23</v>
      </c>
      <c r="L30" s="139">
        <f t="shared" si="1"/>
        <v>0</v>
      </c>
      <c r="M30" s="142"/>
      <c r="N30" s="143"/>
      <c r="O30" s="143"/>
      <c r="P30" s="143"/>
      <c r="Q30" s="143"/>
      <c r="R30" s="143"/>
      <c r="S30" s="143"/>
      <c r="T30" s="131"/>
    </row>
    <row r="31" spans="1:20" ht="13.5" customHeight="1" x14ac:dyDescent="0.25">
      <c r="A31" s="144"/>
      <c r="B31" s="134"/>
      <c r="C31" s="134"/>
      <c r="D31" s="135">
        <v>0</v>
      </c>
      <c r="E31" s="377">
        <v>0</v>
      </c>
      <c r="F31" s="136">
        <f t="shared" si="2"/>
        <v>0</v>
      </c>
      <c r="G31" s="137"/>
      <c r="H31" s="138">
        <v>0</v>
      </c>
      <c r="I31" s="139">
        <f t="shared" si="0"/>
        <v>0</v>
      </c>
      <c r="J31" s="140">
        <v>0</v>
      </c>
      <c r="K31" s="141">
        <v>24</v>
      </c>
      <c r="L31" s="139">
        <f t="shared" si="1"/>
        <v>0</v>
      </c>
      <c r="M31" s="142"/>
      <c r="N31" s="143"/>
      <c r="O31" s="143"/>
      <c r="P31" s="143"/>
      <c r="Q31" s="143"/>
      <c r="R31" s="143"/>
      <c r="S31" s="143"/>
      <c r="T31" s="131"/>
    </row>
    <row r="32" spans="1:20" ht="6.6" customHeight="1" thickBot="1" x14ac:dyDescent="0.3">
      <c r="A32" s="145"/>
      <c r="B32" s="146"/>
      <c r="C32" s="147"/>
      <c r="D32" s="148"/>
      <c r="E32" s="148"/>
      <c r="F32" s="148"/>
      <c r="G32" s="149"/>
      <c r="H32" s="150"/>
      <c r="I32" s="151"/>
      <c r="J32" s="152"/>
      <c r="K32" s="153"/>
      <c r="L32" s="152"/>
      <c r="M32" s="142"/>
      <c r="N32" s="129"/>
      <c r="O32" s="129"/>
      <c r="P32" s="129"/>
      <c r="Q32" s="129"/>
      <c r="R32" s="129"/>
      <c r="S32" s="129"/>
      <c r="T32" s="131"/>
    </row>
    <row r="33" spans="1:20" ht="17.25" thickTop="1" thickBot="1" x14ac:dyDescent="0.3">
      <c r="A33" s="154"/>
      <c r="B33" s="155" t="s">
        <v>107</v>
      </c>
      <c r="C33" s="156">
        <f>SUM(C8:C31)</f>
        <v>0</v>
      </c>
      <c r="D33" s="157"/>
      <c r="E33" s="158"/>
      <c r="F33" s="158"/>
      <c r="G33" s="159"/>
      <c r="H33" s="158"/>
      <c r="I33" s="160"/>
      <c r="J33" s="161">
        <f>SUM(J8:J31)</f>
        <v>0</v>
      </c>
      <c r="K33" s="162" t="s">
        <v>108</v>
      </c>
      <c r="L33" s="163">
        <f>SUM(L8:L31)</f>
        <v>0</v>
      </c>
      <c r="M33" s="142"/>
      <c r="N33" s="164"/>
      <c r="O33" s="164"/>
      <c r="P33" s="164"/>
      <c r="Q33" s="165"/>
      <c r="R33" s="164"/>
      <c r="S33" s="129"/>
      <c r="T33" s="129"/>
    </row>
    <row r="34" spans="1:20" ht="16.5" thickTop="1" x14ac:dyDescent="0.25">
      <c r="A34" s="48"/>
      <c r="B34" s="49"/>
      <c r="C34" s="116"/>
      <c r="D34" s="121"/>
      <c r="E34" s="121"/>
      <c r="F34" s="121"/>
      <c r="G34" s="121"/>
      <c r="H34" s="166"/>
      <c r="I34" s="167"/>
      <c r="J34" s="167"/>
      <c r="K34" s="121"/>
      <c r="L34" s="49"/>
      <c r="M34" s="50"/>
      <c r="N34" s="164"/>
      <c r="O34" s="164"/>
      <c r="P34" s="164"/>
      <c r="Q34" s="168"/>
      <c r="R34" s="164"/>
      <c r="S34" s="129"/>
      <c r="T34" s="129"/>
    </row>
    <row r="35" spans="1:20" x14ac:dyDescent="0.25">
      <c r="A35" s="169" t="s">
        <v>109</v>
      </c>
      <c r="B35" s="170"/>
      <c r="C35" s="116"/>
      <c r="D35" s="121"/>
      <c r="E35" s="121"/>
      <c r="F35" s="121"/>
      <c r="G35" s="121"/>
      <c r="H35" s="166"/>
      <c r="I35" s="166"/>
      <c r="J35" s="171" t="s">
        <v>110</v>
      </c>
      <c r="K35" s="172" t="s">
        <v>108</v>
      </c>
      <c r="L35" s="139">
        <f>L33</f>
        <v>0</v>
      </c>
      <c r="M35" s="173"/>
      <c r="O35" s="164"/>
      <c r="P35" s="174"/>
      <c r="Q35" s="164"/>
    </row>
    <row r="36" spans="1:20" ht="4.9000000000000004" customHeight="1" x14ac:dyDescent="0.25">
      <c r="A36" s="169"/>
      <c r="B36" s="170"/>
      <c r="C36" s="116"/>
      <c r="D36" s="121"/>
      <c r="E36" s="121"/>
      <c r="F36" s="121"/>
      <c r="G36" s="121"/>
      <c r="H36" s="166"/>
      <c r="I36" s="166"/>
      <c r="J36" s="171"/>
      <c r="K36" s="172"/>
      <c r="L36" s="175"/>
      <c r="M36" s="173"/>
    </row>
    <row r="37" spans="1:20" ht="14.45" customHeight="1" x14ac:dyDescent="0.25">
      <c r="A37" s="169" t="s">
        <v>111</v>
      </c>
      <c r="B37" s="170"/>
      <c r="C37" s="116"/>
      <c r="D37" s="121"/>
      <c r="E37" s="121"/>
      <c r="F37" s="121"/>
      <c r="G37" s="176"/>
      <c r="H37" s="166"/>
      <c r="I37" s="167"/>
      <c r="J37" s="167"/>
      <c r="K37" s="172" t="s">
        <v>112</v>
      </c>
      <c r="L37" s="135">
        <v>0</v>
      </c>
      <c r="M37" s="50"/>
    </row>
    <row r="38" spans="1:20" ht="4.9000000000000004" customHeight="1" x14ac:dyDescent="0.25">
      <c r="A38" s="169"/>
      <c r="B38" s="170"/>
      <c r="C38" s="116"/>
      <c r="D38" s="121"/>
      <c r="E38" s="121"/>
      <c r="F38" s="121"/>
      <c r="G38" s="176"/>
      <c r="H38" s="166"/>
      <c r="I38" s="167"/>
      <c r="J38" s="167"/>
      <c r="K38" s="172"/>
      <c r="L38" s="177"/>
      <c r="M38" s="50"/>
    </row>
    <row r="39" spans="1:20" x14ac:dyDescent="0.25">
      <c r="A39" s="178" t="s">
        <v>113</v>
      </c>
      <c r="B39" s="179"/>
      <c r="C39" s="180"/>
      <c r="D39" s="180"/>
      <c r="E39" s="180"/>
      <c r="F39" s="180"/>
      <c r="G39" s="181"/>
      <c r="H39" s="182"/>
      <c r="I39" s="180"/>
      <c r="J39" s="171" t="s">
        <v>114</v>
      </c>
      <c r="K39" s="183" t="s">
        <v>115</v>
      </c>
      <c r="L39" s="184">
        <f>L35-L37</f>
        <v>0</v>
      </c>
      <c r="M39" s="128"/>
      <c r="O39" s="165"/>
    </row>
    <row r="40" spans="1:20" x14ac:dyDescent="0.25">
      <c r="A40" s="178"/>
      <c r="B40" s="179"/>
      <c r="C40" s="180"/>
      <c r="D40" s="180"/>
      <c r="E40" s="180"/>
      <c r="F40" s="180"/>
      <c r="G40" s="181"/>
      <c r="H40" s="182"/>
      <c r="I40" s="180"/>
      <c r="J40" s="171"/>
      <c r="K40" s="183"/>
      <c r="L40" s="185"/>
      <c r="M40" s="128"/>
    </row>
    <row r="41" spans="1:20" x14ac:dyDescent="0.25">
      <c r="A41" s="457" t="s">
        <v>144</v>
      </c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50"/>
      <c r="P41" s="186"/>
      <c r="Q41" s="186"/>
    </row>
    <row r="42" spans="1:20" x14ac:dyDescent="0.25">
      <c r="A42" s="187" t="s">
        <v>56</v>
      </c>
      <c r="B42" s="188"/>
      <c r="C42" s="180"/>
      <c r="D42" s="180"/>
      <c r="E42" s="180"/>
      <c r="F42" s="180"/>
      <c r="G42" s="181"/>
      <c r="H42" s="182"/>
      <c r="I42" s="181"/>
      <c r="J42" s="181"/>
      <c r="K42" s="167"/>
      <c r="L42" s="49"/>
      <c r="M42" s="50"/>
    </row>
    <row r="43" spans="1:20" x14ac:dyDescent="0.25">
      <c r="A43" s="187" t="s">
        <v>200</v>
      </c>
      <c r="B43" s="189"/>
      <c r="C43" s="190"/>
      <c r="D43" s="191"/>
      <c r="E43" s="191"/>
      <c r="F43" s="189"/>
      <c r="G43" s="188"/>
      <c r="H43" s="181"/>
      <c r="I43" s="167"/>
      <c r="J43" s="167"/>
      <c r="K43" s="167"/>
      <c r="L43" s="49"/>
      <c r="M43" s="50"/>
      <c r="P43" s="192"/>
      <c r="Q43" s="193"/>
      <c r="R43" s="186"/>
    </row>
    <row r="44" spans="1:20" ht="15" customHeight="1" x14ac:dyDescent="0.25">
      <c r="A44" s="187" t="s">
        <v>199</v>
      </c>
      <c r="B44" s="188"/>
      <c r="C44" s="181"/>
      <c r="D44" s="191"/>
      <c r="E44" s="191"/>
      <c r="F44" s="191"/>
      <c r="G44" s="194"/>
      <c r="H44" s="166"/>
      <c r="I44" s="167"/>
      <c r="J44" s="167"/>
      <c r="K44" s="167"/>
      <c r="L44" s="49"/>
      <c r="M44" s="50"/>
      <c r="P44" s="164"/>
      <c r="Q44" s="165"/>
    </row>
    <row r="45" spans="1:20" ht="30.75" customHeight="1" x14ac:dyDescent="0.25">
      <c r="A45" s="460" t="s">
        <v>201</v>
      </c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2"/>
      <c r="P45" s="164"/>
      <c r="Q45" s="165"/>
    </row>
    <row r="46" spans="1:20" ht="15" customHeight="1" x14ac:dyDescent="0.25">
      <c r="A46" s="187" t="s">
        <v>168</v>
      </c>
      <c r="B46" s="188"/>
      <c r="C46" s="181"/>
      <c r="D46" s="191"/>
      <c r="E46" s="191"/>
      <c r="F46" s="191"/>
      <c r="G46" s="194"/>
      <c r="H46" s="166"/>
      <c r="I46" s="167"/>
      <c r="J46" s="167"/>
      <c r="K46" s="167"/>
      <c r="L46" s="49"/>
      <c r="M46" s="50"/>
      <c r="P46" s="164"/>
      <c r="Q46" s="165"/>
    </row>
    <row r="47" spans="1:20" x14ac:dyDescent="0.25">
      <c r="A47" s="195" t="s">
        <v>169</v>
      </c>
      <c r="B47" s="195"/>
      <c r="C47" s="195"/>
      <c r="D47" s="195"/>
      <c r="E47" s="195"/>
      <c r="F47" s="195"/>
      <c r="G47" s="401"/>
      <c r="H47" s="196"/>
      <c r="I47" s="197"/>
      <c r="J47" s="197"/>
      <c r="K47" s="197"/>
      <c r="L47" s="51"/>
      <c r="M47" s="100"/>
      <c r="P47" s="164"/>
      <c r="Q47" s="165"/>
      <c r="R47" s="198"/>
    </row>
    <row r="48" spans="1:20" x14ac:dyDescent="0.25">
      <c r="A48" s="181"/>
      <c r="B48" s="181"/>
      <c r="C48" s="181"/>
      <c r="D48" s="191"/>
      <c r="E48" s="191"/>
      <c r="F48" s="191"/>
      <c r="G48" s="194"/>
      <c r="H48" s="166"/>
      <c r="I48" s="167"/>
      <c r="J48" s="167"/>
      <c r="K48" s="167"/>
      <c r="P48" s="164"/>
    </row>
    <row r="49" spans="1:11" x14ac:dyDescent="0.25">
      <c r="A49" s="188"/>
      <c r="B49" s="188"/>
      <c r="C49" s="181"/>
      <c r="D49" s="191"/>
      <c r="E49" s="191"/>
      <c r="F49" s="191"/>
      <c r="G49" s="194"/>
      <c r="H49" s="166"/>
      <c r="I49" s="167"/>
      <c r="J49" s="167"/>
      <c r="K49" s="167"/>
    </row>
    <row r="50" spans="1:11" x14ac:dyDescent="0.25">
      <c r="A50" s="188"/>
      <c r="B50" s="188"/>
      <c r="C50" s="181"/>
      <c r="D50" s="190"/>
      <c r="E50" s="190"/>
      <c r="F50" s="190"/>
      <c r="G50" s="199"/>
      <c r="H50" s="166"/>
      <c r="I50" s="167"/>
      <c r="J50" s="167"/>
      <c r="K50" s="167"/>
    </row>
    <row r="51" spans="1:11" x14ac:dyDescent="0.25">
      <c r="A51" s="188"/>
      <c r="B51" s="188"/>
      <c r="C51" s="181"/>
      <c r="D51" s="190"/>
      <c r="E51" s="190"/>
      <c r="F51" s="190"/>
      <c r="G51" s="199"/>
      <c r="H51" s="166"/>
      <c r="I51" s="167"/>
      <c r="J51" s="167"/>
      <c r="K51" s="167"/>
    </row>
    <row r="52" spans="1:11" x14ac:dyDescent="0.25">
      <c r="A52" s="188"/>
      <c r="B52" s="188"/>
      <c r="C52" s="190"/>
      <c r="D52" s="190"/>
      <c r="E52" s="190"/>
      <c r="F52" s="190"/>
      <c r="G52" s="190"/>
      <c r="H52" s="166"/>
      <c r="I52" s="167"/>
      <c r="J52" s="167"/>
      <c r="K52" s="167"/>
    </row>
    <row r="53" spans="1:11" x14ac:dyDescent="0.25">
      <c r="A53" s="446"/>
      <c r="B53" s="446"/>
      <c r="C53" s="446"/>
      <c r="D53" s="446"/>
      <c r="E53" s="446"/>
      <c r="F53" s="446"/>
      <c r="G53" s="446"/>
      <c r="H53" s="446"/>
      <c r="I53" s="446"/>
      <c r="J53" s="446"/>
      <c r="K53" s="446"/>
    </row>
    <row r="54" spans="1:11" x14ac:dyDescent="0.25">
      <c r="A54" s="188"/>
      <c r="B54" s="188"/>
      <c r="C54" s="181"/>
      <c r="D54" s="190"/>
      <c r="E54" s="190"/>
      <c r="F54" s="190"/>
      <c r="G54" s="190"/>
      <c r="H54" s="166"/>
      <c r="I54" s="167"/>
      <c r="J54" s="167"/>
      <c r="K54" s="167"/>
    </row>
    <row r="55" spans="1:11" x14ac:dyDescent="0.25">
      <c r="A55" s="181"/>
      <c r="B55" s="181"/>
      <c r="C55" s="190"/>
      <c r="D55" s="190"/>
      <c r="E55" s="190"/>
      <c r="F55" s="190"/>
      <c r="G55" s="190"/>
      <c r="H55" s="166"/>
      <c r="I55" s="167"/>
      <c r="J55" s="167"/>
      <c r="K55" s="167"/>
    </row>
    <row r="56" spans="1:11" x14ac:dyDescent="0.25">
      <c r="A56" s="188"/>
      <c r="B56" s="188"/>
      <c r="C56" s="181"/>
      <c r="D56" s="190"/>
      <c r="E56" s="190"/>
      <c r="F56" s="190"/>
      <c r="G56" s="190"/>
      <c r="H56" s="166"/>
      <c r="I56" s="167"/>
      <c r="J56" s="167"/>
      <c r="K56" s="167"/>
    </row>
    <row r="57" spans="1:11" x14ac:dyDescent="0.25">
      <c r="A57" s="190"/>
      <c r="B57" s="190"/>
      <c r="C57" s="190"/>
      <c r="D57" s="190"/>
      <c r="E57" s="190"/>
      <c r="F57" s="190"/>
      <c r="G57" s="199"/>
      <c r="H57" s="166"/>
      <c r="I57" s="167"/>
      <c r="J57" s="167"/>
      <c r="K57" s="167"/>
    </row>
    <row r="58" spans="1:11" x14ac:dyDescent="0.25">
      <c r="A58" s="190"/>
      <c r="B58" s="190"/>
      <c r="C58" s="190"/>
      <c r="D58" s="190"/>
      <c r="E58" s="190"/>
      <c r="F58" s="190"/>
      <c r="G58" s="190"/>
      <c r="H58" s="166"/>
      <c r="I58" s="167"/>
      <c r="J58" s="167"/>
      <c r="K58" s="167"/>
    </row>
    <row r="59" spans="1:11" x14ac:dyDescent="0.25">
      <c r="A59" s="188"/>
      <c r="B59" s="188"/>
      <c r="C59" s="200"/>
      <c r="D59" s="199"/>
      <c r="E59" s="199"/>
      <c r="F59" s="199"/>
      <c r="G59" s="199"/>
      <c r="H59" s="166"/>
      <c r="I59" s="167"/>
      <c r="J59" s="167"/>
      <c r="K59" s="167"/>
    </row>
    <row r="60" spans="1:11" x14ac:dyDescent="0.25">
      <c r="A60" s="188"/>
      <c r="B60" s="188"/>
      <c r="C60" s="190"/>
      <c r="D60" s="190"/>
      <c r="E60" s="190"/>
      <c r="F60" s="190"/>
      <c r="G60" s="190"/>
      <c r="H60" s="166"/>
      <c r="I60" s="167"/>
      <c r="J60" s="167"/>
      <c r="K60" s="167"/>
    </row>
    <row r="61" spans="1:11" x14ac:dyDescent="0.25">
      <c r="A61" s="190"/>
      <c r="B61" s="190"/>
      <c r="C61" s="190"/>
      <c r="D61" s="166"/>
      <c r="E61" s="166"/>
      <c r="F61" s="166"/>
      <c r="G61" s="166"/>
      <c r="H61" s="166"/>
      <c r="I61" s="167"/>
      <c r="J61" s="167"/>
      <c r="K61" s="167"/>
    </row>
    <row r="62" spans="1:11" x14ac:dyDescent="0.25">
      <c r="A62" s="190"/>
      <c r="B62" s="190"/>
      <c r="C62" s="190"/>
      <c r="D62" s="166"/>
      <c r="E62" s="166"/>
      <c r="F62" s="166"/>
      <c r="G62" s="166"/>
      <c r="H62" s="166"/>
      <c r="I62" s="167"/>
      <c r="J62" s="167"/>
      <c r="K62" s="167"/>
    </row>
    <row r="63" spans="1:11" x14ac:dyDescent="0.25">
      <c r="A63" s="181"/>
      <c r="B63" s="181"/>
      <c r="C63" s="181"/>
      <c r="D63" s="199"/>
      <c r="E63" s="199"/>
      <c r="F63" s="199"/>
      <c r="G63" s="199"/>
      <c r="H63" s="166"/>
      <c r="I63" s="167"/>
      <c r="J63" s="167"/>
      <c r="K63" s="167"/>
    </row>
    <row r="64" spans="1:11" x14ac:dyDescent="0.25">
      <c r="A64" s="190"/>
      <c r="B64" s="190"/>
      <c r="C64" s="190"/>
      <c r="D64" s="190"/>
      <c r="E64" s="190"/>
      <c r="F64" s="190"/>
      <c r="G64" s="190"/>
      <c r="H64" s="166"/>
      <c r="I64" s="167"/>
      <c r="J64" s="167"/>
      <c r="K64" s="167"/>
    </row>
    <row r="65" spans="1:12" x14ac:dyDescent="0.25">
      <c r="A65" s="190"/>
      <c r="B65" s="190"/>
      <c r="C65" s="190"/>
      <c r="D65" s="190"/>
      <c r="E65" s="190"/>
      <c r="F65" s="190"/>
      <c r="G65" s="190"/>
      <c r="H65" s="166"/>
      <c r="I65" s="167"/>
      <c r="J65" s="167"/>
      <c r="K65" s="167"/>
    </row>
    <row r="66" spans="1:12" x14ac:dyDescent="0.25">
      <c r="A66" s="170"/>
      <c r="B66" s="170"/>
      <c r="C66" s="170"/>
      <c r="D66" s="170"/>
      <c r="E66" s="170"/>
      <c r="F66" s="170"/>
      <c r="G66" s="170"/>
      <c r="H66" s="166"/>
      <c r="I66" s="167"/>
      <c r="J66" s="167"/>
      <c r="K66" s="49"/>
    </row>
    <row r="67" spans="1:12" x14ac:dyDescent="0.25">
      <c r="A67" s="170"/>
      <c r="B67" s="170"/>
      <c r="C67" s="170"/>
      <c r="D67" s="170"/>
      <c r="E67" s="170"/>
      <c r="F67" s="170"/>
      <c r="G67" s="170"/>
      <c r="H67" s="166"/>
      <c r="I67" s="167"/>
      <c r="J67" s="167"/>
      <c r="K67" s="49"/>
      <c r="L67" s="49"/>
    </row>
    <row r="68" spans="1:12" ht="15.75" customHeight="1" x14ac:dyDescent="0.25">
      <c r="A68" s="170"/>
      <c r="B68" s="170"/>
      <c r="C68" s="170"/>
      <c r="D68" s="170"/>
      <c r="E68" s="170"/>
      <c r="F68" s="170"/>
      <c r="G68" s="176"/>
      <c r="H68" s="166"/>
      <c r="I68" s="167"/>
      <c r="J68" s="167"/>
      <c r="K68" s="49"/>
      <c r="L68" s="49"/>
    </row>
    <row r="69" spans="1:12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</sheetData>
  <mergeCells count="4">
    <mergeCell ref="A41:L41"/>
    <mergeCell ref="A53:K53"/>
    <mergeCell ref="O1:U2"/>
    <mergeCell ref="A45:M45"/>
  </mergeCells>
  <phoneticPr fontId="0" type="noConversion"/>
  <printOptions horizontalCentered="1"/>
  <pageMargins left="0.196850393700787" right="0.18" top="0.83" bottom="0.36" header="0.511811023622047" footer="0.28999999999999998"/>
  <pageSetup scale="81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imcoe County Document" ma:contentTypeID="0x010100E41E75E2508AC940B81E5CD5C89986C1000D88F1666B79C24A9EB9EC96162C7B9F" ma:contentTypeVersion="13" ma:contentTypeDescription="" ma:contentTypeScope="" ma:versionID="0cdfaf4914b5449328b44f9b5ea18efd">
  <xsd:schema xmlns:xsd="http://www.w3.org/2001/XMLSchema" xmlns:xs="http://www.w3.org/2001/XMLSchema" xmlns:p="http://schemas.microsoft.com/office/2006/metadata/properties" xmlns:ns2="84bfe73d-9931-4a9e-aed7-58a7489a3b45" xmlns:ns3="a41fbfa1-82ca-4939-9932-d97b8d6ad3e9" targetNamespace="http://schemas.microsoft.com/office/2006/metadata/properties" ma:root="true" ma:fieldsID="39fed53c9488a64275dddf93b81ab8b9" ns2:_="" ns3:_="">
    <xsd:import namespace="84bfe73d-9931-4a9e-aed7-58a7489a3b45"/>
    <xsd:import namespace="a41fbfa1-82ca-4939-9932-d97b8d6ad3e9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3:TaxCatchAll" minOccurs="0"/>
                <xsd:element ref="ns3:TaxCatchAllLabe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fe73d-9931-4a9e-aed7-58a7489a3b45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Content Keywords" ma:readOnly="false" ma:fieldId="{23f27201-bee3-471e-b2e7-b64fd8b7ca38}" ma:taxonomyMulti="true" ma:sspId="55684338-cd78-4ab2-8128-fd117ec405e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fbfa1-82ca-4939-9932-d97b8d6ad3e9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b3b9e4d-25bf-4f4c-8256-de6a335ee300}" ma:internalName="TaxCatchAll" ma:readOnly="false" ma:showField="CatchAllData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b3b9e4d-25bf-4f4c-8256-de6a335ee300}" ma:internalName="TaxCatchAllLabel" ma:readOnly="true" ma:showField="CatchAllDataLabel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4bfe73d-9931-4a9e-aed7-58a7489a3b45">
      <Terms xmlns="http://schemas.microsoft.com/office/infopath/2007/PartnerControls"/>
    </TaxKeywordTaxHTField>
    <TaxCatchAll xmlns="a41fbfa1-82ca-4939-9932-d97b8d6ad3e9"/>
  </documentManagement>
</p:properties>
</file>

<file path=customXml/itemProps1.xml><?xml version="1.0" encoding="utf-8"?>
<ds:datastoreItem xmlns:ds="http://schemas.openxmlformats.org/officeDocument/2006/customXml" ds:itemID="{3E7AA49C-127D-417B-9939-3F975F29AD71}"/>
</file>

<file path=customXml/itemProps2.xml><?xml version="1.0" encoding="utf-8"?>
<ds:datastoreItem xmlns:ds="http://schemas.openxmlformats.org/officeDocument/2006/customXml" ds:itemID="{425351C5-FDF5-4EFC-88FA-E54432E8317D}"/>
</file>

<file path=customXml/itemProps3.xml><?xml version="1.0" encoding="utf-8"?>
<ds:datastoreItem xmlns:ds="http://schemas.openxmlformats.org/officeDocument/2006/customXml" ds:itemID="{C902237C-AEFB-4C5C-A15B-5AB096CA1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</vt:lpstr>
      <vt:lpstr>Subsidy Summary</vt:lpstr>
      <vt:lpstr>Benchmark Revenue and expense</vt:lpstr>
      <vt:lpstr>Operating &amp; Prop Tax Subsidy</vt:lpstr>
      <vt:lpstr>RGI Subsidy</vt:lpstr>
      <vt:lpstr>'Benchmark Revenue and expense'!Print_Area</vt:lpstr>
      <vt:lpstr>Cover!Print_Area</vt:lpstr>
      <vt:lpstr>'Operating &amp; Prop Tax Subsidy'!Print_Area</vt:lpstr>
      <vt:lpstr>'RGI Subsidy'!Print_Area</vt:lpstr>
      <vt:lpstr>'Subsidy Summary'!Print_Area</vt:lpstr>
    </vt:vector>
  </TitlesOfParts>
  <Company>Regional Municipality of York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Subsidy Estimate Template</dc:title>
  <dc:creator>York Region</dc:creator>
  <cp:keywords/>
  <cp:lastModifiedBy>Low, Jessica</cp:lastModifiedBy>
  <cp:lastPrinted>2016-09-06T15:45:25Z</cp:lastPrinted>
  <dcterms:created xsi:type="dcterms:W3CDTF">2001-09-18T13:52:11Z</dcterms:created>
  <dcterms:modified xsi:type="dcterms:W3CDTF">2016-09-06T15:51:21Z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0x010100E41E75E2508AC940B81E5CD5C89986C1000D88F1666B79C24A9EB9EC96162C7B9F</vt:lpwstr>
  </property>
  <property fmtid="{D5CDD505-2E9C-101B-9397-08002B2CF9AE}" pid="3" name="TaxKeyword">
    <vt:lpwstr/>
  </property>
</Properties>
</file>